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3"/>
  </bookViews>
  <sheets>
    <sheet name="9-11 девушки" sheetId="1" r:id="rId1"/>
    <sheet name="9-11 юноши" sheetId="2" r:id="rId2"/>
    <sheet name="7-8 девушки" sheetId="3" r:id="rId3"/>
    <sheet name="7-8 юноши" sheetId="4" r:id="rId4"/>
  </sheets>
  <definedNames/>
  <calcPr fullCalcOnLoad="1"/>
</workbook>
</file>

<file path=xl/sharedStrings.xml><?xml version="1.0" encoding="utf-8"?>
<sst xmlns="http://schemas.openxmlformats.org/spreadsheetml/2006/main" count="394" uniqueCount="140">
  <si>
    <t>Сумма баллов</t>
  </si>
  <si>
    <t>Зачетный балл</t>
  </si>
  <si>
    <t>место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</si>
  <si>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</si>
  <si>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</si>
  <si>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</si>
  <si>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</si>
  <si>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</si>
  <si>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</si>
  <si>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</si>
  <si>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>4</t>
  </si>
  <si>
    <t>5</t>
  </si>
  <si>
    <t>6</t>
  </si>
  <si>
    <t>7</t>
  </si>
  <si>
    <t xml:space="preserve"> </t>
  </si>
  <si>
    <t>Образовательное учреждение</t>
  </si>
  <si>
    <t>Гимнастика</t>
  </si>
  <si>
    <t>рез-т</t>
  </si>
  <si>
    <t>Имя</t>
  </si>
  <si>
    <t>Отчество</t>
  </si>
  <si>
    <t xml:space="preserve">Фамилия </t>
  </si>
  <si>
    <t xml:space="preserve">Муниципальное автономное общеобразовательное учреждение "Платошинская средняя школа"  </t>
  </si>
  <si>
    <t xml:space="preserve">Муниципальное автономное общеобразовательное учреждение "Усть-Качкинская средняя школа"  </t>
  </si>
  <si>
    <t xml:space="preserve">Муниципальное автономное общеобразовательное учреждение "Сылвенская средняя школа"  </t>
  </si>
  <si>
    <t xml:space="preserve">Муниципальное автономное общеобразовательное учреждение "Савинская средняя школа"  </t>
  </si>
  <si>
    <t xml:space="preserve">Муниципальнго автономное общеобразовательное учреждение "Лобановская средняя школа"  </t>
  </si>
  <si>
    <t>Теория</t>
  </si>
  <si>
    <t>ГАОУ "Пермский кадетский корпус Приволжского федерального округа им. Героя России Ф.Кузьмина"</t>
  </si>
  <si>
    <t>ПРОТОКОЛ МУНИЦИПАЛЬНОГО ЭТАПА ВСЕРОССИЙСКОЙ ОЛИМПИАДЫ ШКОЛЬНИКОВ ПО ПРЕДМЕТУ "ФИЗИЧЕСКАЯ КУЛЬТУРА"</t>
  </si>
  <si>
    <t xml:space="preserve">ДЕВУШКИ  9 - 11 кл.                                    </t>
  </si>
  <si>
    <t>ПОБЕДИТЕЛЬ</t>
  </si>
  <si>
    <t>ПРИЗЕР</t>
  </si>
  <si>
    <t>Учитель физической культуры, подготовивший участника</t>
  </si>
  <si>
    <t>СТАТУС</t>
  </si>
  <si>
    <t>участник</t>
  </si>
  <si>
    <t>время</t>
  </si>
  <si>
    <t>штраф</t>
  </si>
  <si>
    <t>итоговый результат</t>
  </si>
  <si>
    <t>мин</t>
  </si>
  <si>
    <t>сек</t>
  </si>
  <si>
    <t>рез-т в сек</t>
  </si>
  <si>
    <t xml:space="preserve">Муниципальное автономное общеобразовательное учреждение "Конзаводская средняя школа имени В.К. Блюхера"  </t>
  </si>
  <si>
    <t>8</t>
  </si>
  <si>
    <t xml:space="preserve">Бег 1000 м или Прикладная ФК </t>
  </si>
  <si>
    <t>Образовательное учреждение (сокращенное наименвание)</t>
  </si>
  <si>
    <t>Члены жюри:</t>
  </si>
  <si>
    <t xml:space="preserve">Бег 500 м или     Прикладная ФК </t>
  </si>
  <si>
    <t>Спортивные игры</t>
  </si>
  <si>
    <t xml:space="preserve">Бег 500 м или Прикладная ФК </t>
  </si>
  <si>
    <t>9</t>
  </si>
  <si>
    <t>17-18 ноября 2023 года</t>
  </si>
  <si>
    <t xml:space="preserve">ДЕВУШКИ  7 - 8 кл.                                    </t>
  </si>
  <si>
    <t xml:space="preserve">ЮНОШИ 7 - 8 кл. </t>
  </si>
  <si>
    <t xml:space="preserve">ЮНОШИ 9 - 11 кл. </t>
  </si>
  <si>
    <t>Алексей</t>
  </si>
  <si>
    <t>Егорович</t>
  </si>
  <si>
    <t>Горнозаводский городской округ</t>
  </si>
  <si>
    <t>МАОУ "ПСШ"</t>
  </si>
  <si>
    <t>Долгоруков</t>
  </si>
  <si>
    <t>Чазов</t>
  </si>
  <si>
    <t>Красильников</t>
  </si>
  <si>
    <t>Коржавин</t>
  </si>
  <si>
    <t>Тимофей</t>
  </si>
  <si>
    <t>Владимирович</t>
  </si>
  <si>
    <t>Богдан</t>
  </si>
  <si>
    <t>Павлович</t>
  </si>
  <si>
    <t>МАОУ "СОШ№1"</t>
  </si>
  <si>
    <t>Подкуйко Ольга Юрьевна</t>
  </si>
  <si>
    <t>Галимова Анна Андреевна</t>
  </si>
  <si>
    <t>Председатель жюри      Волкова Юлия Борисовна</t>
  </si>
  <si>
    <t>Наумова</t>
  </si>
  <si>
    <t>Кристина</t>
  </si>
  <si>
    <t>Николаевна</t>
  </si>
  <si>
    <t>МАОУ "СОШ№3"</t>
  </si>
  <si>
    <t>Богуневич</t>
  </si>
  <si>
    <t>Бармина</t>
  </si>
  <si>
    <t>Вероника</t>
  </si>
  <si>
    <t>Зестря</t>
  </si>
  <si>
    <t>Вера</t>
  </si>
  <si>
    <t>Ремизова</t>
  </si>
  <si>
    <t>Глухих</t>
  </si>
  <si>
    <t>Ирина</t>
  </si>
  <si>
    <t>Алексеевна</t>
  </si>
  <si>
    <t>Черняк Наталья Васильевна</t>
  </si>
  <si>
    <t>Волкова Юлия Борисовна</t>
  </si>
  <si>
    <t>Валерия</t>
  </si>
  <si>
    <t>Евгеньевна</t>
  </si>
  <si>
    <t>Ивановна</t>
  </si>
  <si>
    <t>Михайловна</t>
  </si>
  <si>
    <t xml:space="preserve">Софья </t>
  </si>
  <si>
    <t>Олеговна</t>
  </si>
  <si>
    <t>Председатель жюри Волкова Юлия Борисовна</t>
  </si>
  <si>
    <t>Рылова Екатерина Сергеевна</t>
  </si>
  <si>
    <t>Шевелева Нурия Хасановна</t>
  </si>
  <si>
    <t>Новикова Ольга Михайловна</t>
  </si>
  <si>
    <t>Чагина</t>
  </si>
  <si>
    <t>Ширинкина</t>
  </si>
  <si>
    <t>Полыгалова</t>
  </si>
  <si>
    <t>Галицкая</t>
  </si>
  <si>
    <t>Сузько</t>
  </si>
  <si>
    <t>МАОУ "ПСШ»</t>
  </si>
  <si>
    <t>МАОУ "СОШ№3""</t>
  </si>
  <si>
    <t>Анастасия</t>
  </si>
  <si>
    <t>Игоревна</t>
  </si>
  <si>
    <t>Рамазанова</t>
  </si>
  <si>
    <t>Дарья</t>
  </si>
  <si>
    <t>Вадимовна</t>
  </si>
  <si>
    <t>Алиса</t>
  </si>
  <si>
    <t>Александровна</t>
  </si>
  <si>
    <t>Анна</t>
  </si>
  <si>
    <t>Владиславовна</t>
  </si>
  <si>
    <t>Юлия</t>
  </si>
  <si>
    <t>Председатель жюри: Волкова Юлия Борисовна</t>
  </si>
  <si>
    <t>Файзулин</t>
  </si>
  <si>
    <t>Станислав</t>
  </si>
  <si>
    <t>Мальцев</t>
  </si>
  <si>
    <t>Юрий</t>
  </si>
  <si>
    <t>Сергеевич</t>
  </si>
  <si>
    <t>МАОУ "СОШ1"</t>
  </si>
  <si>
    <t>Назукин</t>
  </si>
  <si>
    <t>Иван</t>
  </si>
  <si>
    <t>Андреевич</t>
  </si>
  <si>
    <t>Константинов</t>
  </si>
  <si>
    <t>Святослав</t>
  </si>
  <si>
    <t>Игоревич</t>
  </si>
  <si>
    <t>МАОУ "СОШ3"</t>
  </si>
  <si>
    <t>Алексеевич</t>
  </si>
  <si>
    <t xml:space="preserve">Арафайлов </t>
  </si>
  <si>
    <t>Игорь</t>
  </si>
  <si>
    <t>Олегович</t>
  </si>
  <si>
    <t>Пуцейко</t>
  </si>
  <si>
    <t>Николай</t>
  </si>
  <si>
    <t>Нестеров</t>
  </si>
  <si>
    <t>Михоил</t>
  </si>
  <si>
    <t>Вячеславович</t>
  </si>
  <si>
    <t>Смирнов</t>
  </si>
  <si>
    <t>Андриан</t>
  </si>
  <si>
    <t>Александрович</t>
  </si>
  <si>
    <t>Наконечный</t>
  </si>
  <si>
    <t>Андрей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</si>
</sst>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mm:ss.0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3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color indexed="10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0" xfId="53" applyNumberFormat="1" applyFont="1">
      <alignment/>
      <protection/>
    </xf>
    <xf numFmtId="49" fontId="3" fillId="0" borderId="0" xfId="53" applyNumberFormat="1">
      <alignment/>
      <protection/>
    </xf>
    <xf numFmtId="0" fontId="4" fillId="0" borderId="10" xfId="53" applyNumberFormat="1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183" fontId="3" fillId="32" borderId="10" xfId="53" applyNumberFormat="1" applyFont="1" applyFill="1" applyBorder="1" applyAlignment="1">
      <alignment horizontal="center"/>
      <protection/>
    </xf>
    <xf numFmtId="2" fontId="3" fillId="32" borderId="10" xfId="53" applyNumberFormat="1" applyFont="1" applyFill="1" applyBorder="1" applyAlignment="1">
      <alignment horizontal="center"/>
      <protection/>
    </xf>
    <xf numFmtId="2" fontId="3" fillId="13" borderId="10" xfId="53" applyNumberFormat="1" applyFont="1" applyFill="1" applyBorder="1" applyAlignment="1">
      <alignment horizontal="center"/>
      <protection/>
    </xf>
    <xf numFmtId="2" fontId="4" fillId="13" borderId="10" xfId="53" applyNumberFormat="1" applyFont="1" applyFill="1" applyBorder="1" applyAlignment="1">
      <alignment horizontal="center"/>
      <protection/>
    </xf>
    <xf numFmtId="0" fontId="4" fillId="0" borderId="11" xfId="53" applyFont="1" applyBorder="1" applyAlignment="1">
      <alignment/>
      <protection/>
    </xf>
    <xf numFmtId="0" fontId="3" fillId="0" borderId="0" xfId="53" applyFill="1">
      <alignment/>
      <protection/>
    </xf>
    <xf numFmtId="0" fontId="4" fillId="0" borderId="0" xfId="53" applyFont="1" applyAlignment="1">
      <alignment horizontal="center" wrapText="1"/>
      <protection/>
    </xf>
    <xf numFmtId="0" fontId="6" fillId="0" borderId="0" xfId="53" applyFont="1" applyFill="1" applyAlignment="1">
      <alignment/>
      <protection/>
    </xf>
    <xf numFmtId="0" fontId="3" fillId="0" borderId="0" xfId="53" applyFill="1" applyAlignment="1">
      <alignment horizontal="center"/>
      <protection/>
    </xf>
    <xf numFmtId="0" fontId="13" fillId="0" borderId="10" xfId="53" applyFont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13" fillId="0" borderId="12" xfId="53" applyFont="1" applyBorder="1" applyAlignment="1">
      <alignment horizontal="center"/>
      <protection/>
    </xf>
    <xf numFmtId="0" fontId="38" fillId="13" borderId="10" xfId="0" applyFont="1" applyFill="1" applyBorder="1" applyAlignment="1">
      <alignment wrapText="1"/>
    </xf>
    <xf numFmtId="0" fontId="12" fillId="0" borderId="13" xfId="53" applyFont="1" applyFill="1" applyBorder="1" applyAlignment="1">
      <alignment/>
      <protection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2" xfId="53" applyNumberFormat="1" applyFont="1" applyFill="1" applyBorder="1" applyAlignment="1">
      <alignment horizontal="center"/>
      <protection/>
    </xf>
    <xf numFmtId="0" fontId="10" fillId="0" borderId="12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top" wrapText="1"/>
    </xf>
    <xf numFmtId="0" fontId="8" fillId="0" borderId="10" xfId="53" applyFont="1" applyFill="1" applyBorder="1" applyAlignment="1">
      <alignment horizontal="center"/>
      <protection/>
    </xf>
    <xf numFmtId="0" fontId="38" fillId="0" borderId="10" xfId="0" applyFont="1" applyFill="1" applyBorder="1" applyAlignment="1">
      <alignment wrapText="1"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53" applyFont="1" applyFill="1" applyBorder="1" applyAlignment="1">
      <alignment/>
      <protection/>
    </xf>
    <xf numFmtId="0" fontId="39" fillId="0" borderId="10" xfId="0" applyFont="1" applyFill="1" applyBorder="1" applyAlignment="1">
      <alignment wrapText="1"/>
    </xf>
    <xf numFmtId="0" fontId="15" fillId="0" borderId="13" xfId="53" applyFont="1" applyBorder="1" applyAlignment="1">
      <alignment/>
      <protection/>
    </xf>
    <xf numFmtId="0" fontId="16" fillId="0" borderId="11" xfId="53" applyFont="1" applyBorder="1" applyAlignment="1">
      <alignment/>
      <protection/>
    </xf>
    <xf numFmtId="0" fontId="60" fillId="0" borderId="14" xfId="53" applyFont="1" applyFill="1" applyBorder="1" applyAlignment="1">
      <alignment wrapText="1"/>
      <protection/>
    </xf>
    <xf numFmtId="2" fontId="18" fillId="32" borderId="10" xfId="53" applyNumberFormat="1" applyFont="1" applyFill="1" applyBorder="1" applyAlignment="1">
      <alignment horizontal="center"/>
      <protection/>
    </xf>
    <xf numFmtId="0" fontId="17" fillId="0" borderId="11" xfId="53" applyFont="1" applyBorder="1" applyAlignment="1">
      <alignment/>
      <protection/>
    </xf>
    <xf numFmtId="0" fontId="6" fillId="0" borderId="11" xfId="53" applyFont="1" applyBorder="1" applyAlignment="1">
      <alignment/>
      <protection/>
    </xf>
    <xf numFmtId="0" fontId="18" fillId="0" borderId="10" xfId="0" applyFont="1" applyFill="1" applyBorder="1" applyAlignment="1">
      <alignment wrapText="1"/>
    </xf>
    <xf numFmtId="0" fontId="19" fillId="13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/>
      <protection/>
    </xf>
    <xf numFmtId="0" fontId="3" fillId="32" borderId="10" xfId="53" applyFont="1" applyFill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49" fontId="6" fillId="0" borderId="15" xfId="53" applyNumberFormat="1" applyFont="1" applyFill="1" applyBorder="1" applyAlignment="1">
      <alignment horizontal="center" wrapText="1"/>
      <protection/>
    </xf>
    <xf numFmtId="49" fontId="6" fillId="0" borderId="16" xfId="53" applyNumberFormat="1" applyFont="1" applyFill="1" applyBorder="1" applyAlignment="1">
      <alignment horizontal="center" wrapText="1"/>
      <protection/>
    </xf>
    <xf numFmtId="49" fontId="6" fillId="0" borderId="12" xfId="53" applyNumberFormat="1" applyFont="1" applyFill="1" applyBorder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  <xf numFmtId="0" fontId="6" fillId="13" borderId="10" xfId="53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3" fillId="32" borderId="10" xfId="53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center" wrapText="1"/>
    </xf>
    <xf numFmtId="0" fontId="3" fillId="32" borderId="15" xfId="53" applyFont="1" applyFill="1" applyBorder="1" applyAlignment="1">
      <alignment horizontal="center" wrapText="1"/>
      <protection/>
    </xf>
    <xf numFmtId="0" fontId="3" fillId="32" borderId="12" xfId="53" applyFont="1" applyFill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  <xf numFmtId="0" fontId="14" fillId="0" borderId="13" xfId="53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center" wrapText="1"/>
      <protection/>
    </xf>
    <xf numFmtId="49" fontId="6" fillId="0" borderId="16" xfId="53" applyNumberFormat="1" applyFont="1" applyBorder="1" applyAlignment="1">
      <alignment horizontal="center" wrapText="1"/>
      <protection/>
    </xf>
    <xf numFmtId="49" fontId="6" fillId="0" borderId="12" xfId="53" applyNumberFormat="1" applyFont="1" applyBorder="1" applyAlignment="1">
      <alignment horizont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13" fillId="0" borderId="15" xfId="53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3" fillId="0" borderId="12" xfId="53" applyFont="1" applyBorder="1" applyAlignment="1">
      <alignment horizontal="center" wrapText="1"/>
      <protection/>
    </xf>
    <xf numFmtId="0" fontId="13" fillId="0" borderId="15" xfId="53" applyFont="1" applyBorder="1" applyAlignment="1">
      <alignment horizontal="center"/>
      <protection/>
    </xf>
    <xf numFmtId="0" fontId="13" fillId="0" borderId="16" xfId="53" applyFont="1" applyBorder="1" applyAlignment="1">
      <alignment horizontal="center"/>
      <protection/>
    </xf>
    <xf numFmtId="0" fontId="13" fillId="0" borderId="12" xfId="53" applyFont="1" applyBorder="1" applyAlignment="1">
      <alignment horizontal="center"/>
      <protection/>
    </xf>
    <xf numFmtId="0" fontId="41" fillId="0" borderId="0" xfId="0" applyFont="1" applyFill="1" applyBorder="1" applyAlignment="1">
      <alignment horizontal="left"/>
    </xf>
    <xf numFmtId="0" fontId="42" fillId="0" borderId="0" xfId="53" applyFont="1">
      <alignment/>
      <protection/>
    </xf>
    <xf numFmtId="0" fontId="42" fillId="0" borderId="0" xfId="53" applyFont="1" applyAlignment="1">
      <alignment horizontal="center"/>
      <protection/>
    </xf>
    <xf numFmtId="0" fontId="42" fillId="0" borderId="0" xfId="53" applyFont="1" applyFill="1">
      <alignment/>
      <protection/>
    </xf>
    <xf numFmtId="0" fontId="42" fillId="0" borderId="0" xfId="53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0" zoomScaleNormal="80" workbookViewId="0" topLeftCell="A1">
      <selection activeCell="O18" sqref="O18"/>
    </sheetView>
  </sheetViews>
  <sheetFormatPr defaultColWidth="9.140625" defaultRowHeight="15"/>
  <cols>
    <col min="1" max="1" width="4.28125" style="6" customWidth="1"/>
    <col min="2" max="2" width="18.57421875" style="2" customWidth="1"/>
    <col min="3" max="3" width="12.28125" style="2" customWidth="1"/>
    <col min="4" max="4" width="16.7109375" style="2" customWidth="1"/>
    <col min="5" max="5" width="24.140625" style="2" customWidth="1"/>
    <col min="6" max="6" width="77.421875" style="2" hidden="1" customWidth="1"/>
    <col min="7" max="7" width="23.28125" style="2" customWidth="1"/>
    <col min="8" max="8" width="6.140625" style="3" customWidth="1"/>
    <col min="9" max="18" width="7.28125" style="2" customWidth="1"/>
    <col min="19" max="19" width="10.140625" style="2" customWidth="1"/>
    <col min="20" max="20" width="6.00390625" style="2" customWidth="1"/>
    <col min="21" max="21" width="16.7109375" style="2" customWidth="1"/>
    <col min="22" max="22" width="42.28125" style="2" customWidth="1"/>
    <col min="23" max="16384" width="9.140625" style="2" customWidth="1"/>
  </cols>
  <sheetData>
    <row r="1" spans="1:21" s="1" customFormat="1" ht="39.75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15"/>
    </row>
    <row r="2" spans="1:8" ht="22.5" customHeight="1">
      <c r="A2" s="54" t="s">
        <v>50</v>
      </c>
      <c r="B2" s="54"/>
      <c r="C2" s="54"/>
      <c r="D2" s="16"/>
      <c r="E2" s="55" t="s">
        <v>56</v>
      </c>
      <c r="F2" s="55"/>
      <c r="G2" s="56"/>
      <c r="H2" s="33"/>
    </row>
    <row r="3" spans="1:22" ht="24.75" customHeight="1">
      <c r="A3" s="53" t="s">
        <v>29</v>
      </c>
      <c r="B3" s="53"/>
      <c r="C3" s="53"/>
      <c r="D3" s="22"/>
      <c r="E3" s="22"/>
      <c r="F3" s="22"/>
      <c r="G3" s="37" t="s">
        <v>14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1" customFormat="1" ht="34.5" customHeight="1">
      <c r="A4" s="67" t="s">
        <v>4</v>
      </c>
      <c r="B4" s="50" t="s">
        <v>20</v>
      </c>
      <c r="C4" s="50" t="s">
        <v>18</v>
      </c>
      <c r="D4" s="57" t="s">
        <v>19</v>
      </c>
      <c r="E4" s="45" t="s">
        <v>5</v>
      </c>
      <c r="F4" s="57" t="s">
        <v>15</v>
      </c>
      <c r="G4" s="72" t="s">
        <v>44</v>
      </c>
      <c r="H4" s="64" t="s">
        <v>6</v>
      </c>
      <c r="I4" s="60" t="s">
        <v>26</v>
      </c>
      <c r="J4" s="60"/>
      <c r="K4" s="60" t="s">
        <v>16</v>
      </c>
      <c r="L4" s="60"/>
      <c r="M4" s="62" t="s">
        <v>47</v>
      </c>
      <c r="N4" s="63"/>
      <c r="O4" s="80" t="s">
        <v>46</v>
      </c>
      <c r="P4" s="81"/>
      <c r="Q4" s="81"/>
      <c r="R4" s="81"/>
      <c r="S4" s="71" t="s">
        <v>3</v>
      </c>
      <c r="T4" s="76" t="s">
        <v>2</v>
      </c>
      <c r="U4" s="76" t="s">
        <v>33</v>
      </c>
      <c r="V4" s="77" t="s">
        <v>32</v>
      </c>
    </row>
    <row r="5" spans="1:22" s="1" customFormat="1" ht="14.25" customHeight="1">
      <c r="A5" s="68"/>
      <c r="B5" s="51"/>
      <c r="C5" s="51"/>
      <c r="D5" s="58"/>
      <c r="E5" s="46"/>
      <c r="F5" s="58"/>
      <c r="G5" s="73"/>
      <c r="H5" s="65"/>
      <c r="I5" s="61" t="s">
        <v>0</v>
      </c>
      <c r="J5" s="71" t="s">
        <v>1</v>
      </c>
      <c r="K5" s="75" t="s">
        <v>17</v>
      </c>
      <c r="L5" s="71" t="s">
        <v>1</v>
      </c>
      <c r="M5" s="75" t="s">
        <v>17</v>
      </c>
      <c r="N5" s="71" t="s">
        <v>1</v>
      </c>
      <c r="O5" s="48" t="s">
        <v>38</v>
      </c>
      <c r="P5" s="48" t="s">
        <v>39</v>
      </c>
      <c r="Q5" s="78" t="s">
        <v>40</v>
      </c>
      <c r="R5" s="71" t="s">
        <v>1</v>
      </c>
      <c r="S5" s="71"/>
      <c r="T5" s="76"/>
      <c r="U5" s="76"/>
      <c r="V5" s="77"/>
    </row>
    <row r="6" spans="1:22" s="1" customFormat="1" ht="25.5" customHeight="1">
      <c r="A6" s="69"/>
      <c r="B6" s="52"/>
      <c r="C6" s="52"/>
      <c r="D6" s="59"/>
      <c r="E6" s="47"/>
      <c r="F6" s="59"/>
      <c r="G6" s="74"/>
      <c r="H6" s="66"/>
      <c r="I6" s="61"/>
      <c r="J6" s="71"/>
      <c r="K6" s="75"/>
      <c r="L6" s="71"/>
      <c r="M6" s="75"/>
      <c r="N6" s="71"/>
      <c r="O6" s="49"/>
      <c r="P6" s="49"/>
      <c r="Q6" s="79"/>
      <c r="R6" s="71"/>
      <c r="S6" s="71"/>
      <c r="T6" s="76"/>
      <c r="U6" s="76"/>
      <c r="V6" s="77"/>
    </row>
    <row r="7" spans="1:22" s="5" customFormat="1" ht="31.5" customHeight="1">
      <c r="A7" s="4" t="s">
        <v>9</v>
      </c>
      <c r="B7" s="34" t="s">
        <v>74</v>
      </c>
      <c r="C7" s="27" t="s">
        <v>105</v>
      </c>
      <c r="D7" s="23" t="s">
        <v>90</v>
      </c>
      <c r="E7" s="23" t="s">
        <v>56</v>
      </c>
      <c r="F7" s="31" t="s">
        <v>25</v>
      </c>
      <c r="G7" s="24" t="s">
        <v>73</v>
      </c>
      <c r="H7" s="28">
        <v>10</v>
      </c>
      <c r="I7" s="10">
        <v>12.5</v>
      </c>
      <c r="J7" s="11">
        <f aca="true" t="shared" si="0" ref="J7:J13">25*I7/63</f>
        <v>4.9603174603174605</v>
      </c>
      <c r="K7" s="9">
        <v>19.2</v>
      </c>
      <c r="L7" s="11">
        <f aca="true" t="shared" si="1" ref="L7:L13">25*K7/MAX($K$7:$K$13)</f>
        <v>24.742268041237114</v>
      </c>
      <c r="M7" s="10">
        <v>64.78</v>
      </c>
      <c r="N7" s="11">
        <f aca="true" t="shared" si="2" ref="N7:N13">25*MIN($M$7:$M$13)/M7</f>
        <v>18.308119790058658</v>
      </c>
      <c r="O7" s="19">
        <v>2</v>
      </c>
      <c r="P7" s="32">
        <v>35.36</v>
      </c>
      <c r="Q7" s="38">
        <f aca="true" t="shared" si="3" ref="Q7:Q13">O7*60+P7</f>
        <v>155.36</v>
      </c>
      <c r="R7" s="11">
        <f aca="true" t="shared" si="4" ref="R7:R13">25*MIN($Q$7:$Q$13)/Q7</f>
        <v>25</v>
      </c>
      <c r="S7" s="12">
        <f aca="true" t="shared" si="5" ref="S7:S13">SUM(J7,L7,N7,R7)</f>
        <v>73.01070529161323</v>
      </c>
      <c r="T7" s="7">
        <v>1</v>
      </c>
      <c r="U7" s="25" t="s">
        <v>30</v>
      </c>
      <c r="V7" s="26" t="s">
        <v>94</v>
      </c>
    </row>
    <row r="8" spans="1:22" s="5" customFormat="1" ht="31.5" customHeight="1">
      <c r="A8" s="4" t="s">
        <v>8</v>
      </c>
      <c r="B8" s="34" t="s">
        <v>96</v>
      </c>
      <c r="C8" s="27" t="s">
        <v>109</v>
      </c>
      <c r="D8" s="23" t="s">
        <v>110</v>
      </c>
      <c r="E8" s="23" t="s">
        <v>56</v>
      </c>
      <c r="F8" s="29" t="s">
        <v>24</v>
      </c>
      <c r="G8" s="24" t="s">
        <v>100</v>
      </c>
      <c r="H8" s="28">
        <v>9</v>
      </c>
      <c r="I8" s="10">
        <v>7.5</v>
      </c>
      <c r="J8" s="11">
        <f t="shared" si="0"/>
        <v>2.9761904761904763</v>
      </c>
      <c r="K8" s="9">
        <v>18</v>
      </c>
      <c r="L8" s="11">
        <f t="shared" si="1"/>
        <v>23.195876288659797</v>
      </c>
      <c r="M8" s="10">
        <v>47.44</v>
      </c>
      <c r="N8" s="11">
        <f t="shared" si="2"/>
        <v>25</v>
      </c>
      <c r="O8" s="19">
        <v>3</v>
      </c>
      <c r="P8" s="32">
        <v>5.12</v>
      </c>
      <c r="Q8" s="38">
        <f t="shared" si="3"/>
        <v>185.12</v>
      </c>
      <c r="R8" s="11">
        <f t="shared" si="4"/>
        <v>20.980985306828007</v>
      </c>
      <c r="S8" s="12">
        <f t="shared" si="5"/>
        <v>72.15305207167827</v>
      </c>
      <c r="T8" s="7">
        <v>2</v>
      </c>
      <c r="U8" s="25" t="s">
        <v>31</v>
      </c>
      <c r="V8" s="26" t="s">
        <v>67</v>
      </c>
    </row>
    <row r="9" spans="1:22" s="5" customFormat="1" ht="31.5" customHeight="1">
      <c r="A9" s="4" t="s">
        <v>12</v>
      </c>
      <c r="B9" s="34" t="s">
        <v>104</v>
      </c>
      <c r="C9" s="27" t="s">
        <v>105</v>
      </c>
      <c r="D9" s="23" t="s">
        <v>106</v>
      </c>
      <c r="E9" s="23" t="s">
        <v>56</v>
      </c>
      <c r="F9" s="31" t="s">
        <v>23</v>
      </c>
      <c r="G9" s="24" t="s">
        <v>57</v>
      </c>
      <c r="H9" s="28">
        <v>9</v>
      </c>
      <c r="I9" s="10">
        <v>15.5</v>
      </c>
      <c r="J9" s="11">
        <f t="shared" si="0"/>
        <v>6.150793650793651</v>
      </c>
      <c r="K9" s="9">
        <v>16</v>
      </c>
      <c r="L9" s="11">
        <f t="shared" si="1"/>
        <v>20.61855670103093</v>
      </c>
      <c r="M9" s="10">
        <v>53.28</v>
      </c>
      <c r="N9" s="11">
        <f t="shared" si="2"/>
        <v>22.25975975975976</v>
      </c>
      <c r="O9" s="19">
        <v>3</v>
      </c>
      <c r="P9" s="32">
        <v>45.39</v>
      </c>
      <c r="Q9" s="38">
        <f t="shared" si="3"/>
        <v>225.39</v>
      </c>
      <c r="R9" s="11">
        <f t="shared" si="4"/>
        <v>17.232352810683707</v>
      </c>
      <c r="S9" s="12">
        <f t="shared" si="5"/>
        <v>66.26146292226805</v>
      </c>
      <c r="T9" s="7">
        <v>3</v>
      </c>
      <c r="U9" s="25" t="s">
        <v>31</v>
      </c>
      <c r="V9" s="26" t="s">
        <v>67</v>
      </c>
    </row>
    <row r="10" spans="1:22" s="5" customFormat="1" ht="31.5" customHeight="1">
      <c r="A10" s="4" t="s">
        <v>11</v>
      </c>
      <c r="B10" s="34" t="s">
        <v>98</v>
      </c>
      <c r="C10" s="27" t="s">
        <v>102</v>
      </c>
      <c r="D10" s="23" t="s">
        <v>103</v>
      </c>
      <c r="E10" s="23" t="s">
        <v>56</v>
      </c>
      <c r="F10" s="31" t="s">
        <v>21</v>
      </c>
      <c r="G10" s="24" t="s">
        <v>101</v>
      </c>
      <c r="H10" s="30">
        <v>10</v>
      </c>
      <c r="I10" s="10">
        <v>10</v>
      </c>
      <c r="J10" s="11">
        <f t="shared" si="0"/>
        <v>3.9682539682539684</v>
      </c>
      <c r="K10" s="9">
        <v>19.4</v>
      </c>
      <c r="L10" s="11">
        <f t="shared" si="1"/>
        <v>25</v>
      </c>
      <c r="M10" s="10">
        <v>75.56</v>
      </c>
      <c r="N10" s="11">
        <f t="shared" si="2"/>
        <v>15.696135521439915</v>
      </c>
      <c r="O10" s="19">
        <v>3</v>
      </c>
      <c r="P10" s="32">
        <v>0.62</v>
      </c>
      <c r="Q10" s="38">
        <f t="shared" si="3"/>
        <v>180.62</v>
      </c>
      <c r="R10" s="11">
        <f t="shared" si="4"/>
        <v>21.503709445244162</v>
      </c>
      <c r="S10" s="12">
        <f t="shared" si="5"/>
        <v>66.16809893493804</v>
      </c>
      <c r="T10" s="7">
        <v>4</v>
      </c>
      <c r="U10" s="25" t="s">
        <v>34</v>
      </c>
      <c r="V10" s="26" t="s">
        <v>94</v>
      </c>
    </row>
    <row r="11" spans="1:22" s="5" customFormat="1" ht="31.5" customHeight="1">
      <c r="A11" s="4" t="s">
        <v>10</v>
      </c>
      <c r="B11" s="34" t="s">
        <v>97</v>
      </c>
      <c r="C11" s="27" t="s">
        <v>111</v>
      </c>
      <c r="D11" s="23" t="s">
        <v>82</v>
      </c>
      <c r="E11" s="23" t="s">
        <v>56</v>
      </c>
      <c r="F11" s="29" t="s">
        <v>22</v>
      </c>
      <c r="G11" s="24" t="s">
        <v>57</v>
      </c>
      <c r="H11" s="28">
        <v>9</v>
      </c>
      <c r="I11" s="10">
        <v>6</v>
      </c>
      <c r="J11" s="11">
        <f t="shared" si="0"/>
        <v>2.380952380952381</v>
      </c>
      <c r="K11" s="9">
        <v>18.6</v>
      </c>
      <c r="L11" s="11">
        <f t="shared" si="1"/>
        <v>23.969072164948457</v>
      </c>
      <c r="M11" s="10">
        <v>88.8</v>
      </c>
      <c r="N11" s="11">
        <f t="shared" si="2"/>
        <v>13.355855855855856</v>
      </c>
      <c r="O11" s="19">
        <v>3</v>
      </c>
      <c r="P11" s="32">
        <v>23.02</v>
      </c>
      <c r="Q11" s="38">
        <f t="shared" si="3"/>
        <v>203.02</v>
      </c>
      <c r="R11" s="11">
        <f t="shared" si="4"/>
        <v>19.131120086690967</v>
      </c>
      <c r="S11" s="12">
        <f t="shared" si="5"/>
        <v>58.83700048844766</v>
      </c>
      <c r="T11" s="7">
        <v>5</v>
      </c>
      <c r="U11" s="25" t="s">
        <v>34</v>
      </c>
      <c r="V11" s="26" t="s">
        <v>83</v>
      </c>
    </row>
    <row r="12" spans="1:22" s="5" customFormat="1" ht="31.5" customHeight="1">
      <c r="A12" s="4" t="s">
        <v>13</v>
      </c>
      <c r="B12" s="34" t="s">
        <v>99</v>
      </c>
      <c r="C12" s="27" t="s">
        <v>109</v>
      </c>
      <c r="D12" s="23" t="s">
        <v>90</v>
      </c>
      <c r="E12" s="23" t="s">
        <v>56</v>
      </c>
      <c r="F12" s="31" t="s">
        <v>41</v>
      </c>
      <c r="G12" s="24" t="s">
        <v>73</v>
      </c>
      <c r="H12" s="28">
        <v>11</v>
      </c>
      <c r="I12" s="10">
        <v>13</v>
      </c>
      <c r="J12" s="11">
        <f t="shared" si="0"/>
        <v>5.158730158730159</v>
      </c>
      <c r="K12" s="9">
        <v>17.2</v>
      </c>
      <c r="L12" s="11">
        <f t="shared" si="1"/>
        <v>22.16494845360825</v>
      </c>
      <c r="M12" s="10">
        <v>93.14</v>
      </c>
      <c r="N12" s="11">
        <f t="shared" si="2"/>
        <v>12.733519433111445</v>
      </c>
      <c r="O12" s="19">
        <v>3</v>
      </c>
      <c r="P12" s="32">
        <v>40.56</v>
      </c>
      <c r="Q12" s="38">
        <f t="shared" si="3"/>
        <v>220.56</v>
      </c>
      <c r="R12" s="11">
        <f t="shared" si="4"/>
        <v>17.609720710917667</v>
      </c>
      <c r="S12" s="12">
        <f t="shared" si="5"/>
        <v>57.66691875636752</v>
      </c>
      <c r="T12" s="7">
        <v>6</v>
      </c>
      <c r="U12" s="25" t="s">
        <v>34</v>
      </c>
      <c r="V12" s="26" t="s">
        <v>94</v>
      </c>
    </row>
    <row r="13" spans="1:22" s="5" customFormat="1" ht="31.5" customHeight="1">
      <c r="A13" s="4" t="s">
        <v>7</v>
      </c>
      <c r="B13" s="34" t="s">
        <v>95</v>
      </c>
      <c r="C13" s="27" t="s">
        <v>107</v>
      </c>
      <c r="D13" s="23" t="s">
        <v>108</v>
      </c>
      <c r="E13" s="23" t="s">
        <v>56</v>
      </c>
      <c r="F13" s="21" t="s">
        <v>27</v>
      </c>
      <c r="G13" s="24" t="s">
        <v>73</v>
      </c>
      <c r="H13" s="28">
        <v>10</v>
      </c>
      <c r="I13" s="10">
        <v>12</v>
      </c>
      <c r="J13" s="11">
        <f t="shared" si="0"/>
        <v>4.761904761904762</v>
      </c>
      <c r="K13" s="9">
        <v>18.4</v>
      </c>
      <c r="L13" s="11">
        <f t="shared" si="1"/>
        <v>23.711340206185564</v>
      </c>
      <c r="M13" s="10">
        <v>99.52</v>
      </c>
      <c r="N13" s="11">
        <f t="shared" si="2"/>
        <v>11.917202572347268</v>
      </c>
      <c r="O13" s="19">
        <v>4</v>
      </c>
      <c r="P13" s="32">
        <v>4.68</v>
      </c>
      <c r="Q13" s="38">
        <f t="shared" si="3"/>
        <v>244.68</v>
      </c>
      <c r="R13" s="11">
        <f t="shared" si="4"/>
        <v>15.8737943436325</v>
      </c>
      <c r="S13" s="12">
        <f t="shared" si="5"/>
        <v>56.26424188407009</v>
      </c>
      <c r="T13" s="7">
        <v>7</v>
      </c>
      <c r="U13" s="25" t="s">
        <v>34</v>
      </c>
      <c r="V13" s="26" t="s">
        <v>94</v>
      </c>
    </row>
    <row r="14" spans="3:21" ht="28.5" customHeight="1">
      <c r="C14" s="39" t="s">
        <v>14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2:10" ht="18.75">
      <c r="B15" s="97" t="s">
        <v>112</v>
      </c>
      <c r="C15" s="97"/>
      <c r="D15" s="97"/>
      <c r="E15" s="97"/>
      <c r="F15" s="97"/>
      <c r="G15" s="97"/>
      <c r="H15" s="97"/>
      <c r="I15" s="97"/>
      <c r="J15" s="97"/>
    </row>
    <row r="16" spans="2:10" ht="18">
      <c r="B16" s="98"/>
      <c r="C16" s="98"/>
      <c r="D16" s="98"/>
      <c r="E16" s="98"/>
      <c r="F16" s="98"/>
      <c r="G16" s="98"/>
      <c r="H16" s="99"/>
      <c r="I16" s="98"/>
      <c r="J16" s="98"/>
    </row>
    <row r="17" spans="2:10" ht="18">
      <c r="B17" s="98" t="s">
        <v>45</v>
      </c>
      <c r="C17" s="98" t="s">
        <v>94</v>
      </c>
      <c r="D17" s="98"/>
      <c r="E17" s="98"/>
      <c r="F17" s="98"/>
      <c r="G17" s="98"/>
      <c r="H17" s="99"/>
      <c r="I17" s="98"/>
      <c r="J17" s="98"/>
    </row>
    <row r="18" spans="2:10" ht="18">
      <c r="B18" s="98"/>
      <c r="C18" s="98" t="s">
        <v>67</v>
      </c>
      <c r="D18" s="98"/>
      <c r="E18" s="98"/>
      <c r="F18" s="98"/>
      <c r="G18" s="98"/>
      <c r="H18" s="99"/>
      <c r="I18" s="98"/>
      <c r="J18" s="98"/>
    </row>
    <row r="19" spans="2:10" ht="18">
      <c r="B19" s="98"/>
      <c r="C19" s="98" t="s">
        <v>83</v>
      </c>
      <c r="D19" s="98"/>
      <c r="E19" s="98"/>
      <c r="F19" s="98"/>
      <c r="G19" s="98"/>
      <c r="H19" s="99"/>
      <c r="I19" s="98"/>
      <c r="J19" s="98"/>
    </row>
    <row r="20" spans="2:10" ht="18">
      <c r="B20" s="98"/>
      <c r="C20" s="98" t="s">
        <v>92</v>
      </c>
      <c r="D20" s="98"/>
      <c r="E20" s="98"/>
      <c r="F20" s="98"/>
      <c r="G20" s="98"/>
      <c r="H20" s="99"/>
      <c r="I20" s="98"/>
      <c r="J20" s="98"/>
    </row>
    <row r="21" spans="2:10" ht="18">
      <c r="B21" s="98"/>
      <c r="C21" s="98" t="s">
        <v>93</v>
      </c>
      <c r="D21" s="98"/>
      <c r="E21" s="98"/>
      <c r="F21" s="98"/>
      <c r="G21" s="98"/>
      <c r="H21" s="99"/>
      <c r="I21" s="98"/>
      <c r="J21" s="98"/>
    </row>
  </sheetData>
  <sheetProtection/>
  <mergeCells count="31">
    <mergeCell ref="V4:V6"/>
    <mergeCell ref="Q5:Q6"/>
    <mergeCell ref="U4:U6"/>
    <mergeCell ref="O4:R4"/>
    <mergeCell ref="I4:J4"/>
    <mergeCell ref="M5:M6"/>
    <mergeCell ref="L5:L6"/>
    <mergeCell ref="A1:T1"/>
    <mergeCell ref="S4:S6"/>
    <mergeCell ref="R5:R6"/>
    <mergeCell ref="G4:G6"/>
    <mergeCell ref="J5:J6"/>
    <mergeCell ref="K5:K6"/>
    <mergeCell ref="N5:N6"/>
    <mergeCell ref="T4:T6"/>
    <mergeCell ref="M4:N4"/>
    <mergeCell ref="H4:H6"/>
    <mergeCell ref="D4:D6"/>
    <mergeCell ref="A4:A6"/>
    <mergeCell ref="B15:J15"/>
    <mergeCell ref="B4:B6"/>
    <mergeCell ref="E4:E6"/>
    <mergeCell ref="P5:P6"/>
    <mergeCell ref="C4:C6"/>
    <mergeCell ref="A3:C3"/>
    <mergeCell ref="A2:C2"/>
    <mergeCell ref="E2:G2"/>
    <mergeCell ref="F4:F6"/>
    <mergeCell ref="K4:L4"/>
    <mergeCell ref="I5:I6"/>
    <mergeCell ref="O5:O6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80" zoomScaleNormal="80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D19" sqref="D19"/>
    </sheetView>
  </sheetViews>
  <sheetFormatPr defaultColWidth="9.140625" defaultRowHeight="15"/>
  <cols>
    <col min="1" max="1" width="4.421875" style="6" customWidth="1"/>
    <col min="2" max="2" width="22.00390625" style="2" customWidth="1"/>
    <col min="3" max="3" width="16.57421875" style="14" customWidth="1"/>
    <col min="4" max="4" width="16.421875" style="2" customWidth="1"/>
    <col min="5" max="5" width="24.00390625" style="2" customWidth="1"/>
    <col min="6" max="6" width="73.421875" style="2" hidden="1" customWidth="1"/>
    <col min="7" max="7" width="22.8515625" style="2" customWidth="1"/>
    <col min="8" max="8" width="6.140625" style="17" customWidth="1"/>
    <col min="9" max="18" width="7.140625" style="2" customWidth="1"/>
    <col min="19" max="19" width="8.421875" style="2" customWidth="1"/>
    <col min="20" max="20" width="6.00390625" style="2" customWidth="1"/>
    <col min="21" max="21" width="17.00390625" style="2" customWidth="1"/>
    <col min="22" max="22" width="42.140625" style="2" customWidth="1"/>
    <col min="23" max="16384" width="9.140625" style="2" customWidth="1"/>
  </cols>
  <sheetData>
    <row r="1" spans="1:21" s="1" customFormat="1" ht="25.5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15"/>
    </row>
    <row r="2" spans="1:8" ht="22.5" customHeight="1">
      <c r="A2" s="54" t="s">
        <v>50</v>
      </c>
      <c r="B2" s="54"/>
      <c r="C2" s="54"/>
      <c r="D2" s="16"/>
      <c r="E2" s="55" t="s">
        <v>56</v>
      </c>
      <c r="F2" s="55"/>
      <c r="G2" s="56"/>
      <c r="H2" s="16"/>
    </row>
    <row r="3" spans="1:22" ht="24.75" customHeight="1">
      <c r="A3" s="82" t="s">
        <v>53</v>
      </c>
      <c r="B3" s="82"/>
      <c r="C3" s="82"/>
      <c r="D3" s="35"/>
      <c r="E3" s="35"/>
      <c r="F3" s="35"/>
      <c r="G3" s="37" t="s">
        <v>14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1" customFormat="1" ht="34.5" customHeight="1">
      <c r="A4" s="83" t="s">
        <v>4</v>
      </c>
      <c r="B4" s="86" t="s">
        <v>20</v>
      </c>
      <c r="C4" s="50" t="s">
        <v>18</v>
      </c>
      <c r="D4" s="72" t="s">
        <v>19</v>
      </c>
      <c r="E4" s="64" t="s">
        <v>5</v>
      </c>
      <c r="F4" s="72" t="s">
        <v>15</v>
      </c>
      <c r="G4" s="72" t="s">
        <v>44</v>
      </c>
      <c r="H4" s="64" t="s">
        <v>6</v>
      </c>
      <c r="I4" s="60" t="s">
        <v>26</v>
      </c>
      <c r="J4" s="60"/>
      <c r="K4" s="60" t="s">
        <v>16</v>
      </c>
      <c r="L4" s="60"/>
      <c r="M4" s="62" t="s">
        <v>47</v>
      </c>
      <c r="N4" s="63"/>
      <c r="O4" s="80" t="s">
        <v>43</v>
      </c>
      <c r="P4" s="81"/>
      <c r="Q4" s="81"/>
      <c r="R4" s="81"/>
      <c r="S4" s="71" t="s">
        <v>3</v>
      </c>
      <c r="T4" s="76" t="s">
        <v>2</v>
      </c>
      <c r="U4" s="76" t="s">
        <v>33</v>
      </c>
      <c r="V4" s="77" t="s">
        <v>32</v>
      </c>
    </row>
    <row r="5" spans="1:22" s="1" customFormat="1" ht="14.25" customHeight="1">
      <c r="A5" s="84"/>
      <c r="B5" s="87"/>
      <c r="C5" s="51"/>
      <c r="D5" s="73"/>
      <c r="E5" s="65"/>
      <c r="F5" s="73"/>
      <c r="G5" s="73"/>
      <c r="H5" s="65"/>
      <c r="I5" s="61" t="s">
        <v>0</v>
      </c>
      <c r="J5" s="71" t="s">
        <v>1</v>
      </c>
      <c r="K5" s="75" t="s">
        <v>17</v>
      </c>
      <c r="L5" s="71" t="s">
        <v>1</v>
      </c>
      <c r="M5" s="75" t="s">
        <v>17</v>
      </c>
      <c r="N5" s="71" t="s">
        <v>1</v>
      </c>
      <c r="O5" s="48" t="s">
        <v>38</v>
      </c>
      <c r="P5" s="48" t="s">
        <v>39</v>
      </c>
      <c r="Q5" s="78" t="s">
        <v>40</v>
      </c>
      <c r="R5" s="71" t="s">
        <v>1</v>
      </c>
      <c r="S5" s="71"/>
      <c r="T5" s="76"/>
      <c r="U5" s="76"/>
      <c r="V5" s="77"/>
    </row>
    <row r="6" spans="1:22" s="1" customFormat="1" ht="34.5" customHeight="1">
      <c r="A6" s="85"/>
      <c r="B6" s="88"/>
      <c r="C6" s="52"/>
      <c r="D6" s="74"/>
      <c r="E6" s="66"/>
      <c r="F6" s="74"/>
      <c r="G6" s="74"/>
      <c r="H6" s="66"/>
      <c r="I6" s="61"/>
      <c r="J6" s="71"/>
      <c r="K6" s="75"/>
      <c r="L6" s="71"/>
      <c r="M6" s="75"/>
      <c r="N6" s="71"/>
      <c r="O6" s="49"/>
      <c r="P6" s="49"/>
      <c r="Q6" s="79"/>
      <c r="R6" s="71"/>
      <c r="S6" s="71"/>
      <c r="T6" s="76"/>
      <c r="U6" s="76"/>
      <c r="V6" s="77"/>
    </row>
    <row r="7" spans="1:22" s="5" customFormat="1" ht="31.5" customHeight="1">
      <c r="A7" s="4" t="s">
        <v>13</v>
      </c>
      <c r="B7" s="34" t="s">
        <v>132</v>
      </c>
      <c r="C7" s="27" t="s">
        <v>133</v>
      </c>
      <c r="D7" s="23" t="s">
        <v>134</v>
      </c>
      <c r="E7" s="23" t="s">
        <v>56</v>
      </c>
      <c r="F7" s="31" t="s">
        <v>41</v>
      </c>
      <c r="G7" s="24" t="s">
        <v>125</v>
      </c>
      <c r="H7" s="28">
        <v>10</v>
      </c>
      <c r="I7" s="10">
        <v>25.5</v>
      </c>
      <c r="J7" s="11">
        <f aca="true" t="shared" si="0" ref="J7:J15">25*I7/63</f>
        <v>10.119047619047619</v>
      </c>
      <c r="K7" s="9">
        <v>19.5</v>
      </c>
      <c r="L7" s="11">
        <f aca="true" t="shared" si="1" ref="L7:L15">25*K7/MAX($K$7:$K$15)</f>
        <v>25</v>
      </c>
      <c r="M7" s="10">
        <v>39.51</v>
      </c>
      <c r="N7" s="11">
        <f aca="true" t="shared" si="2" ref="N7:N15">25*MIN($M$7:$M$15)/M7</f>
        <v>25</v>
      </c>
      <c r="O7" s="19">
        <v>1</v>
      </c>
      <c r="P7" s="32">
        <v>57.33</v>
      </c>
      <c r="Q7" s="38">
        <f aca="true" t="shared" si="3" ref="Q7:Q15">O7*60+P7</f>
        <v>117.33</v>
      </c>
      <c r="R7" s="11">
        <f aca="true" t="shared" si="4" ref="R7:R15">25*MIN($Q$7:$Q$15)/Q7</f>
        <v>24.92329327537714</v>
      </c>
      <c r="S7" s="12">
        <f aca="true" t="shared" si="5" ref="S7:S15">SUM(J7,L7,N7,R7)</f>
        <v>85.04234089442477</v>
      </c>
      <c r="T7" s="7">
        <v>1</v>
      </c>
      <c r="U7" s="25" t="s">
        <v>30</v>
      </c>
      <c r="V7" s="26" t="s">
        <v>94</v>
      </c>
    </row>
    <row r="8" spans="1:23" s="5" customFormat="1" ht="31.5" customHeight="1">
      <c r="A8" s="4" t="s">
        <v>11</v>
      </c>
      <c r="B8" s="34" t="s">
        <v>127</v>
      </c>
      <c r="C8" s="27" t="s">
        <v>128</v>
      </c>
      <c r="D8" s="23" t="s">
        <v>129</v>
      </c>
      <c r="E8" s="23" t="s">
        <v>56</v>
      </c>
      <c r="F8" s="31" t="s">
        <v>21</v>
      </c>
      <c r="G8" s="24" t="s">
        <v>118</v>
      </c>
      <c r="H8" s="30">
        <v>10</v>
      </c>
      <c r="I8" s="10">
        <v>27</v>
      </c>
      <c r="J8" s="11">
        <f t="shared" si="0"/>
        <v>10.714285714285714</v>
      </c>
      <c r="K8" s="9">
        <v>18</v>
      </c>
      <c r="L8" s="11">
        <f t="shared" si="1"/>
        <v>23.076923076923077</v>
      </c>
      <c r="M8" s="10">
        <v>45.88</v>
      </c>
      <c r="N8" s="11">
        <f t="shared" si="2"/>
        <v>21.52898866608544</v>
      </c>
      <c r="O8" s="19">
        <v>2</v>
      </c>
      <c r="P8" s="32">
        <v>34.72</v>
      </c>
      <c r="Q8" s="38">
        <f t="shared" si="3"/>
        <v>154.72</v>
      </c>
      <c r="R8" s="11">
        <f t="shared" si="4"/>
        <v>18.900271458117892</v>
      </c>
      <c r="S8" s="12">
        <f t="shared" si="5"/>
        <v>74.22046891541211</v>
      </c>
      <c r="T8" s="7">
        <v>2</v>
      </c>
      <c r="U8" s="25" t="s">
        <v>31</v>
      </c>
      <c r="V8" s="26" t="s">
        <v>93</v>
      </c>
      <c r="W8" s="1"/>
    </row>
    <row r="9" spans="1:23" s="5" customFormat="1" ht="31.5" customHeight="1">
      <c r="A9" s="4" t="s">
        <v>12</v>
      </c>
      <c r="B9" s="34" t="s">
        <v>130</v>
      </c>
      <c r="C9" s="27" t="s">
        <v>131</v>
      </c>
      <c r="D9" s="23" t="s">
        <v>117</v>
      </c>
      <c r="E9" s="23" t="s">
        <v>56</v>
      </c>
      <c r="F9" s="31" t="s">
        <v>23</v>
      </c>
      <c r="G9" s="24" t="s">
        <v>57</v>
      </c>
      <c r="H9" s="28">
        <v>9</v>
      </c>
      <c r="I9" s="10">
        <v>22</v>
      </c>
      <c r="J9" s="11">
        <f t="shared" si="0"/>
        <v>8.73015873015873</v>
      </c>
      <c r="K9" s="9">
        <v>19.5</v>
      </c>
      <c r="L9" s="11">
        <f t="shared" si="1"/>
        <v>25</v>
      </c>
      <c r="M9" s="10">
        <v>43.87</v>
      </c>
      <c r="N9" s="11">
        <f t="shared" si="2"/>
        <v>22.515386368816962</v>
      </c>
      <c r="O9" s="19">
        <v>3</v>
      </c>
      <c r="P9" s="32">
        <v>21.75</v>
      </c>
      <c r="Q9" s="38">
        <f t="shared" si="3"/>
        <v>201.75</v>
      </c>
      <c r="R9" s="11">
        <f t="shared" si="4"/>
        <v>14.49442379182156</v>
      </c>
      <c r="S9" s="12">
        <f t="shared" si="5"/>
        <v>70.73996889079726</v>
      </c>
      <c r="T9" s="7">
        <v>3</v>
      </c>
      <c r="U9" s="25" t="s">
        <v>31</v>
      </c>
      <c r="V9" s="26" t="s">
        <v>83</v>
      </c>
      <c r="W9" s="1"/>
    </row>
    <row r="10" spans="1:23" s="5" customFormat="1" ht="31.5" customHeight="1">
      <c r="A10" s="4" t="s">
        <v>10</v>
      </c>
      <c r="B10" s="34" t="s">
        <v>122</v>
      </c>
      <c r="C10" s="27" t="s">
        <v>123</v>
      </c>
      <c r="D10" s="23" t="s">
        <v>124</v>
      </c>
      <c r="E10" s="23" t="s">
        <v>56</v>
      </c>
      <c r="F10" s="29" t="s">
        <v>22</v>
      </c>
      <c r="G10" s="24" t="s">
        <v>125</v>
      </c>
      <c r="H10" s="28">
        <v>10</v>
      </c>
      <c r="I10" s="10">
        <v>14.5</v>
      </c>
      <c r="J10" s="11">
        <f t="shared" si="0"/>
        <v>5.753968253968254</v>
      </c>
      <c r="K10" s="9">
        <v>18.9</v>
      </c>
      <c r="L10" s="11">
        <f t="shared" si="1"/>
        <v>24.230769230769226</v>
      </c>
      <c r="M10" s="10">
        <v>69.44</v>
      </c>
      <c r="N10" s="11">
        <f t="shared" si="2"/>
        <v>14.224510368663594</v>
      </c>
      <c r="O10" s="19">
        <v>1</v>
      </c>
      <c r="P10" s="32">
        <v>56.97</v>
      </c>
      <c r="Q10" s="38">
        <f t="shared" si="3"/>
        <v>116.97</v>
      </c>
      <c r="R10" s="11">
        <f t="shared" si="4"/>
        <v>25</v>
      </c>
      <c r="S10" s="12">
        <f t="shared" si="5"/>
        <v>69.20924785340108</v>
      </c>
      <c r="T10" s="7">
        <v>4</v>
      </c>
      <c r="U10" s="25" t="s">
        <v>34</v>
      </c>
      <c r="V10" s="26" t="s">
        <v>94</v>
      </c>
      <c r="W10" s="1"/>
    </row>
    <row r="11" spans="1:23" s="5" customFormat="1" ht="31.5" customHeight="1">
      <c r="A11" s="4" t="s">
        <v>42</v>
      </c>
      <c r="B11" s="34" t="s">
        <v>135</v>
      </c>
      <c r="C11" s="27" t="s">
        <v>136</v>
      </c>
      <c r="D11" s="23" t="s">
        <v>137</v>
      </c>
      <c r="E11" s="23" t="s">
        <v>56</v>
      </c>
      <c r="F11" s="29" t="s">
        <v>22</v>
      </c>
      <c r="G11" s="24" t="s">
        <v>118</v>
      </c>
      <c r="H11" s="28">
        <v>9</v>
      </c>
      <c r="I11" s="10">
        <v>16.5</v>
      </c>
      <c r="J11" s="11">
        <f t="shared" si="0"/>
        <v>6.5476190476190474</v>
      </c>
      <c r="K11" s="9">
        <v>17.4</v>
      </c>
      <c r="L11" s="11">
        <f t="shared" si="1"/>
        <v>22.307692307692303</v>
      </c>
      <c r="M11" s="10">
        <v>52.16</v>
      </c>
      <c r="N11" s="11">
        <f t="shared" si="2"/>
        <v>18.936924846625768</v>
      </c>
      <c r="O11" s="19">
        <v>2</v>
      </c>
      <c r="P11" s="32">
        <v>42.68</v>
      </c>
      <c r="Q11" s="38">
        <f t="shared" si="3"/>
        <v>162.68</v>
      </c>
      <c r="R11" s="11">
        <f t="shared" si="4"/>
        <v>17.975473321858864</v>
      </c>
      <c r="S11" s="12">
        <f t="shared" si="5"/>
        <v>65.76770952379599</v>
      </c>
      <c r="T11" s="7">
        <v>5</v>
      </c>
      <c r="U11" s="25" t="s">
        <v>34</v>
      </c>
      <c r="V11" s="26" t="s">
        <v>68</v>
      </c>
      <c r="W11" s="1"/>
    </row>
    <row r="12" spans="1:23" s="5" customFormat="1" ht="31.5" customHeight="1">
      <c r="A12" s="4" t="s">
        <v>7</v>
      </c>
      <c r="B12" s="34" t="s">
        <v>113</v>
      </c>
      <c r="C12" s="27" t="s">
        <v>114</v>
      </c>
      <c r="D12" s="23" t="s">
        <v>126</v>
      </c>
      <c r="E12" s="23" t="s">
        <v>56</v>
      </c>
      <c r="F12" s="21" t="s">
        <v>27</v>
      </c>
      <c r="G12" s="24" t="s">
        <v>73</v>
      </c>
      <c r="H12" s="28">
        <v>10</v>
      </c>
      <c r="I12" s="10">
        <v>9.5</v>
      </c>
      <c r="J12" s="11">
        <f t="shared" si="0"/>
        <v>3.7698412698412698</v>
      </c>
      <c r="K12" s="9">
        <v>19.1</v>
      </c>
      <c r="L12" s="11">
        <f t="shared" si="1"/>
        <v>24.48717948717949</v>
      </c>
      <c r="M12" s="10">
        <v>49.12</v>
      </c>
      <c r="N12" s="11">
        <f t="shared" si="2"/>
        <v>20.10891693811075</v>
      </c>
      <c r="O12" s="19">
        <v>2</v>
      </c>
      <c r="P12" s="32">
        <v>51.04</v>
      </c>
      <c r="Q12" s="38">
        <f t="shared" si="3"/>
        <v>171.04</v>
      </c>
      <c r="R12" s="11">
        <f t="shared" si="4"/>
        <v>17.096877923292798</v>
      </c>
      <c r="S12" s="12">
        <f t="shared" si="5"/>
        <v>65.4628156184243</v>
      </c>
      <c r="T12" s="7">
        <v>6</v>
      </c>
      <c r="U12" s="25" t="s">
        <v>34</v>
      </c>
      <c r="V12" s="26" t="s">
        <v>94</v>
      </c>
      <c r="W12" s="1"/>
    </row>
    <row r="13" spans="1:23" s="5" customFormat="1" ht="31.5" customHeight="1">
      <c r="A13" s="4" t="s">
        <v>49</v>
      </c>
      <c r="B13" s="34" t="s">
        <v>138</v>
      </c>
      <c r="C13" s="27" t="s">
        <v>139</v>
      </c>
      <c r="D13" s="23" t="s">
        <v>121</v>
      </c>
      <c r="E13" s="23" t="s">
        <v>56</v>
      </c>
      <c r="F13" s="31"/>
      <c r="G13" s="24" t="s">
        <v>57</v>
      </c>
      <c r="H13" s="28">
        <v>9</v>
      </c>
      <c r="I13" s="10">
        <v>15</v>
      </c>
      <c r="J13" s="11">
        <f t="shared" si="0"/>
        <v>5.9523809523809526</v>
      </c>
      <c r="K13" s="9">
        <v>19.1</v>
      </c>
      <c r="L13" s="11">
        <f t="shared" si="1"/>
        <v>24.48717948717949</v>
      </c>
      <c r="M13" s="10">
        <v>64.41</v>
      </c>
      <c r="N13" s="11">
        <f t="shared" si="2"/>
        <v>15.335351653469958</v>
      </c>
      <c r="O13" s="19">
        <v>2</v>
      </c>
      <c r="P13" s="32">
        <v>40.68</v>
      </c>
      <c r="Q13" s="38">
        <f t="shared" si="3"/>
        <v>160.68</v>
      </c>
      <c r="R13" s="11">
        <f t="shared" si="4"/>
        <v>18.199215832710976</v>
      </c>
      <c r="S13" s="12">
        <f t="shared" si="5"/>
        <v>63.97412792574138</v>
      </c>
      <c r="T13" s="7">
        <v>7</v>
      </c>
      <c r="U13" s="25" t="s">
        <v>34</v>
      </c>
      <c r="V13" s="26" t="s">
        <v>83</v>
      </c>
      <c r="W13" s="1"/>
    </row>
    <row r="14" spans="1:23" s="5" customFormat="1" ht="31.5" customHeight="1">
      <c r="A14" s="4" t="s">
        <v>9</v>
      </c>
      <c r="B14" s="34" t="s">
        <v>119</v>
      </c>
      <c r="C14" s="27" t="s">
        <v>120</v>
      </c>
      <c r="D14" s="23" t="s">
        <v>121</v>
      </c>
      <c r="E14" s="23" t="s">
        <v>56</v>
      </c>
      <c r="F14" s="31" t="s">
        <v>25</v>
      </c>
      <c r="G14" s="24" t="s">
        <v>57</v>
      </c>
      <c r="H14" s="28">
        <v>9</v>
      </c>
      <c r="I14" s="10">
        <v>8.5</v>
      </c>
      <c r="J14" s="11">
        <f t="shared" si="0"/>
        <v>3.373015873015873</v>
      </c>
      <c r="K14" s="9">
        <v>19</v>
      </c>
      <c r="L14" s="11">
        <f t="shared" si="1"/>
        <v>24.358974358974358</v>
      </c>
      <c r="M14" s="10">
        <v>61.81</v>
      </c>
      <c r="N14" s="11">
        <f t="shared" si="2"/>
        <v>15.980423879631127</v>
      </c>
      <c r="O14" s="19">
        <v>3</v>
      </c>
      <c r="P14" s="32">
        <v>0.05</v>
      </c>
      <c r="Q14" s="38">
        <f t="shared" si="3"/>
        <v>180.05</v>
      </c>
      <c r="R14" s="11">
        <f t="shared" si="4"/>
        <v>16.241321855040265</v>
      </c>
      <c r="S14" s="12">
        <f t="shared" si="5"/>
        <v>59.953735966661625</v>
      </c>
      <c r="T14" s="7">
        <v>8</v>
      </c>
      <c r="U14" s="25" t="s">
        <v>34</v>
      </c>
      <c r="V14" s="26" t="s">
        <v>83</v>
      </c>
      <c r="W14" s="1"/>
    </row>
    <row r="15" spans="1:23" s="5" customFormat="1" ht="31.5" customHeight="1">
      <c r="A15" s="4" t="s">
        <v>8</v>
      </c>
      <c r="B15" s="34" t="s">
        <v>115</v>
      </c>
      <c r="C15" s="27" t="s">
        <v>116</v>
      </c>
      <c r="D15" s="23" t="s">
        <v>117</v>
      </c>
      <c r="E15" s="23" t="s">
        <v>56</v>
      </c>
      <c r="F15" s="29" t="s">
        <v>24</v>
      </c>
      <c r="G15" s="24" t="s">
        <v>118</v>
      </c>
      <c r="H15" s="28">
        <v>10</v>
      </c>
      <c r="I15" s="10">
        <v>12.5</v>
      </c>
      <c r="J15" s="11">
        <f t="shared" si="0"/>
        <v>4.9603174603174605</v>
      </c>
      <c r="K15" s="9">
        <v>16.3</v>
      </c>
      <c r="L15" s="11">
        <f t="shared" si="1"/>
        <v>20.897435897435898</v>
      </c>
      <c r="M15" s="10">
        <v>68.58</v>
      </c>
      <c r="N15" s="11">
        <f t="shared" si="2"/>
        <v>14.402887139107612</v>
      </c>
      <c r="O15" s="19">
        <v>2</v>
      </c>
      <c r="P15" s="32">
        <v>29.89</v>
      </c>
      <c r="Q15" s="38">
        <f t="shared" si="3"/>
        <v>149.89</v>
      </c>
      <c r="R15" s="11">
        <f t="shared" si="4"/>
        <v>19.509306825005005</v>
      </c>
      <c r="S15" s="12">
        <f t="shared" si="5"/>
        <v>59.76994732186598</v>
      </c>
      <c r="T15" s="7">
        <v>9</v>
      </c>
      <c r="U15" s="25" t="s">
        <v>34</v>
      </c>
      <c r="V15" s="26" t="s">
        <v>93</v>
      </c>
      <c r="W15" s="1"/>
    </row>
    <row r="16" spans="3:21" ht="23.25" customHeight="1">
      <c r="C16" s="89" t="s">
        <v>14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2:10" ht="18.75">
      <c r="B17" s="97" t="s">
        <v>91</v>
      </c>
      <c r="C17" s="97"/>
      <c r="D17" s="97"/>
      <c r="E17" s="97"/>
      <c r="F17" s="97"/>
      <c r="G17" s="97"/>
      <c r="H17" s="97"/>
      <c r="I17" s="97"/>
      <c r="J17" s="97"/>
    </row>
    <row r="18" spans="2:10" ht="18">
      <c r="B18" s="98"/>
      <c r="C18" s="98"/>
      <c r="D18" s="98"/>
      <c r="E18" s="98"/>
      <c r="F18" s="98"/>
      <c r="G18" s="98"/>
      <c r="H18" s="99"/>
      <c r="I18" s="98"/>
      <c r="J18" s="98"/>
    </row>
    <row r="19" spans="2:10" ht="18">
      <c r="B19" s="98" t="s">
        <v>45</v>
      </c>
      <c r="C19" s="98" t="s">
        <v>94</v>
      </c>
      <c r="D19" s="98"/>
      <c r="E19" s="98"/>
      <c r="F19" s="98"/>
      <c r="G19" s="98"/>
      <c r="H19" s="99"/>
      <c r="I19" s="98"/>
      <c r="J19" s="98"/>
    </row>
    <row r="20" spans="2:10" ht="18">
      <c r="B20" s="98"/>
      <c r="C20" s="100" t="s">
        <v>67</v>
      </c>
      <c r="D20" s="98"/>
      <c r="E20" s="98"/>
      <c r="F20" s="98"/>
      <c r="G20" s="98"/>
      <c r="H20" s="101"/>
      <c r="I20" s="98"/>
      <c r="J20" s="98"/>
    </row>
    <row r="21" spans="2:10" ht="18">
      <c r="B21" s="98"/>
      <c r="C21" s="100" t="s">
        <v>83</v>
      </c>
      <c r="D21" s="98"/>
      <c r="E21" s="98"/>
      <c r="F21" s="98"/>
      <c r="G21" s="98"/>
      <c r="H21" s="101"/>
      <c r="I21" s="98"/>
      <c r="J21" s="98"/>
    </row>
    <row r="22" spans="2:10" ht="18">
      <c r="B22" s="98"/>
      <c r="C22" s="100" t="s">
        <v>92</v>
      </c>
      <c r="D22" s="98"/>
      <c r="E22" s="98"/>
      <c r="F22" s="98"/>
      <c r="G22" s="98"/>
      <c r="H22" s="101"/>
      <c r="I22" s="98"/>
      <c r="J22" s="98"/>
    </row>
    <row r="23" spans="2:10" ht="18">
      <c r="B23" s="98"/>
      <c r="C23" s="100" t="s">
        <v>93</v>
      </c>
      <c r="D23" s="98"/>
      <c r="E23" s="98"/>
      <c r="F23" s="98"/>
      <c r="G23" s="98"/>
      <c r="H23" s="101"/>
      <c r="I23" s="98"/>
      <c r="J23" s="98"/>
    </row>
  </sheetData>
  <sheetProtection/>
  <mergeCells count="32">
    <mergeCell ref="C16:U16"/>
    <mergeCell ref="O5:O6"/>
    <mergeCell ref="G4:G6"/>
    <mergeCell ref="J5:J6"/>
    <mergeCell ref="B17:J17"/>
    <mergeCell ref="K4:L4"/>
    <mergeCell ref="F4:F6"/>
    <mergeCell ref="S4:S6"/>
    <mergeCell ref="E4:E6"/>
    <mergeCell ref="K5:K6"/>
    <mergeCell ref="A1:T1"/>
    <mergeCell ref="A2:C2"/>
    <mergeCell ref="A4:A6"/>
    <mergeCell ref="B4:B6"/>
    <mergeCell ref="C4:C6"/>
    <mergeCell ref="M4:N4"/>
    <mergeCell ref="Q5:Q6"/>
    <mergeCell ref="I4:J4"/>
    <mergeCell ref="E2:G2"/>
    <mergeCell ref="A3:C3"/>
    <mergeCell ref="L5:L6"/>
    <mergeCell ref="R5:R6"/>
    <mergeCell ref="H4:H6"/>
    <mergeCell ref="T4:T6"/>
    <mergeCell ref="I5:I6"/>
    <mergeCell ref="P5:P6"/>
    <mergeCell ref="U4:U6"/>
    <mergeCell ref="D4:D6"/>
    <mergeCell ref="M5:M6"/>
    <mergeCell ref="O4:R4"/>
    <mergeCell ref="V4:V6"/>
    <mergeCell ref="N5:N6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4" sqref="B14:J20"/>
    </sheetView>
  </sheetViews>
  <sheetFormatPr defaultColWidth="9.140625" defaultRowHeight="15"/>
  <cols>
    <col min="1" max="1" width="4.421875" style="6" customWidth="1"/>
    <col min="2" max="2" width="17.57421875" style="2" customWidth="1"/>
    <col min="3" max="3" width="14.00390625" style="2" customWidth="1"/>
    <col min="4" max="4" width="13.7109375" style="2" customWidth="1"/>
    <col min="5" max="5" width="24.140625" style="2" customWidth="1"/>
    <col min="6" max="6" width="76.8515625" style="2" hidden="1" customWidth="1"/>
    <col min="7" max="7" width="23.7109375" style="2" customWidth="1"/>
    <col min="8" max="8" width="6.28125" style="3" customWidth="1"/>
    <col min="9" max="18" width="7.140625" style="2" customWidth="1"/>
    <col min="19" max="19" width="7.8515625" style="2" customWidth="1"/>
    <col min="20" max="20" width="5.7109375" style="2" customWidth="1"/>
    <col min="21" max="21" width="16.140625" style="2" customWidth="1"/>
    <col min="22" max="22" width="36.140625" style="2" customWidth="1"/>
    <col min="23" max="16384" width="9.140625" style="2" customWidth="1"/>
  </cols>
  <sheetData>
    <row r="1" spans="1:21" s="1" customFormat="1" ht="39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15"/>
    </row>
    <row r="2" spans="1:8" ht="22.5" customHeight="1">
      <c r="A2" s="54" t="s">
        <v>50</v>
      </c>
      <c r="B2" s="54"/>
      <c r="C2" s="54"/>
      <c r="D2" s="16"/>
      <c r="E2" s="55" t="s">
        <v>56</v>
      </c>
      <c r="F2" s="55"/>
      <c r="G2" s="56"/>
      <c r="H2" s="8"/>
    </row>
    <row r="3" spans="1:22" ht="24.75" customHeight="1">
      <c r="A3" s="53" t="s">
        <v>51</v>
      </c>
      <c r="B3" s="53"/>
      <c r="C3" s="53"/>
      <c r="D3" s="13" t="s">
        <v>14</v>
      </c>
      <c r="E3" s="13"/>
      <c r="F3" s="13"/>
      <c r="G3" s="37" t="s">
        <v>14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1" customFormat="1" ht="33" customHeight="1">
      <c r="A4" s="83" t="s">
        <v>4</v>
      </c>
      <c r="B4" s="86" t="s">
        <v>20</v>
      </c>
      <c r="C4" s="86" t="s">
        <v>18</v>
      </c>
      <c r="D4" s="72" t="s">
        <v>19</v>
      </c>
      <c r="E4" s="64" t="s">
        <v>5</v>
      </c>
      <c r="F4" s="72" t="s">
        <v>15</v>
      </c>
      <c r="G4" s="72" t="s">
        <v>44</v>
      </c>
      <c r="H4" s="64" t="s">
        <v>6</v>
      </c>
      <c r="I4" s="60" t="s">
        <v>26</v>
      </c>
      <c r="J4" s="60"/>
      <c r="K4" s="60" t="s">
        <v>16</v>
      </c>
      <c r="L4" s="60"/>
      <c r="M4" s="62" t="s">
        <v>47</v>
      </c>
      <c r="N4" s="63"/>
      <c r="O4" s="80" t="s">
        <v>48</v>
      </c>
      <c r="P4" s="81"/>
      <c r="Q4" s="81"/>
      <c r="R4" s="81"/>
      <c r="S4" s="71" t="s">
        <v>3</v>
      </c>
      <c r="T4" s="76" t="s">
        <v>2</v>
      </c>
      <c r="U4" s="76" t="s">
        <v>33</v>
      </c>
      <c r="V4" s="77" t="s">
        <v>32</v>
      </c>
    </row>
    <row r="5" spans="1:22" s="1" customFormat="1" ht="14.25" customHeight="1">
      <c r="A5" s="84"/>
      <c r="B5" s="87"/>
      <c r="C5" s="87"/>
      <c r="D5" s="73"/>
      <c r="E5" s="65"/>
      <c r="F5" s="73"/>
      <c r="G5" s="73"/>
      <c r="H5" s="65"/>
      <c r="I5" s="61" t="s">
        <v>0</v>
      </c>
      <c r="J5" s="71" t="s">
        <v>1</v>
      </c>
      <c r="K5" s="75" t="s">
        <v>17</v>
      </c>
      <c r="L5" s="71" t="s">
        <v>1</v>
      </c>
      <c r="M5" s="75" t="s">
        <v>17</v>
      </c>
      <c r="N5" s="71" t="s">
        <v>1</v>
      </c>
      <c r="O5" s="48" t="s">
        <v>38</v>
      </c>
      <c r="P5" s="48" t="s">
        <v>39</v>
      </c>
      <c r="Q5" s="78" t="s">
        <v>40</v>
      </c>
      <c r="R5" s="71" t="s">
        <v>1</v>
      </c>
      <c r="S5" s="71"/>
      <c r="T5" s="76"/>
      <c r="U5" s="76"/>
      <c r="V5" s="77"/>
    </row>
    <row r="6" spans="1:22" s="1" customFormat="1" ht="25.5" customHeight="1">
      <c r="A6" s="85"/>
      <c r="B6" s="88"/>
      <c r="C6" s="88"/>
      <c r="D6" s="74"/>
      <c r="E6" s="66"/>
      <c r="F6" s="74"/>
      <c r="G6" s="74"/>
      <c r="H6" s="66"/>
      <c r="I6" s="61"/>
      <c r="J6" s="71"/>
      <c r="K6" s="75"/>
      <c r="L6" s="71"/>
      <c r="M6" s="75"/>
      <c r="N6" s="71"/>
      <c r="O6" s="49"/>
      <c r="P6" s="49"/>
      <c r="Q6" s="79"/>
      <c r="R6" s="71"/>
      <c r="S6" s="71"/>
      <c r="T6" s="76"/>
      <c r="U6" s="76"/>
      <c r="V6" s="77"/>
    </row>
    <row r="7" spans="1:22" s="5" customFormat="1" ht="31.5" customHeight="1">
      <c r="A7" s="4" t="s">
        <v>7</v>
      </c>
      <c r="B7" s="34" t="s">
        <v>70</v>
      </c>
      <c r="C7" s="27" t="s">
        <v>71</v>
      </c>
      <c r="D7" s="23" t="s">
        <v>72</v>
      </c>
      <c r="E7" s="23" t="s">
        <v>56</v>
      </c>
      <c r="F7" s="21" t="s">
        <v>27</v>
      </c>
      <c r="G7" s="24" t="s">
        <v>73</v>
      </c>
      <c r="H7" s="28">
        <v>8</v>
      </c>
      <c r="I7" s="10">
        <v>13.5</v>
      </c>
      <c r="J7" s="11">
        <f aca="true" t="shared" si="0" ref="J7:J12">25*I7/42</f>
        <v>8.035714285714286</v>
      </c>
      <c r="K7" s="9">
        <v>18.3</v>
      </c>
      <c r="L7" s="11">
        <f aca="true" t="shared" si="1" ref="L7:L12">25*K7/MAX($K$7:$K$12)</f>
        <v>23.341836734693874</v>
      </c>
      <c r="M7" s="10">
        <v>61.32</v>
      </c>
      <c r="N7" s="11">
        <f aca="true" t="shared" si="2" ref="N7:N12">25*MIN($M$7:$M$12)/M7</f>
        <v>25</v>
      </c>
      <c r="O7" s="19">
        <v>2</v>
      </c>
      <c r="P7" s="32">
        <v>39.48</v>
      </c>
      <c r="Q7" s="38">
        <f aca="true" t="shared" si="3" ref="Q7:Q12">O7*60+P7</f>
        <v>159.48</v>
      </c>
      <c r="R7" s="11">
        <f aca="true" t="shared" si="4" ref="R7:R12">25*MIN($Q$7:$Q$12)/Q7</f>
        <v>23.23802357662403</v>
      </c>
      <c r="S7" s="12">
        <f aca="true" t="shared" si="5" ref="S7:S12">SUM(J7,L7,N7,R7)</f>
        <v>79.6155745970322</v>
      </c>
      <c r="T7" s="7">
        <v>1</v>
      </c>
      <c r="U7" s="25" t="s">
        <v>30</v>
      </c>
      <c r="V7" s="26" t="s">
        <v>84</v>
      </c>
    </row>
    <row r="8" spans="1:22" s="5" customFormat="1" ht="31.5" customHeight="1">
      <c r="A8" s="4" t="s">
        <v>8</v>
      </c>
      <c r="B8" s="34" t="s">
        <v>74</v>
      </c>
      <c r="C8" s="27" t="s">
        <v>89</v>
      </c>
      <c r="D8" s="23" t="s">
        <v>90</v>
      </c>
      <c r="E8" s="23" t="s">
        <v>56</v>
      </c>
      <c r="F8" s="29" t="s">
        <v>24</v>
      </c>
      <c r="G8" s="24" t="s">
        <v>57</v>
      </c>
      <c r="H8" s="28">
        <v>7</v>
      </c>
      <c r="I8" s="10">
        <v>11.5</v>
      </c>
      <c r="J8" s="11">
        <f t="shared" si="0"/>
        <v>6.845238095238095</v>
      </c>
      <c r="K8" s="9">
        <v>19.6</v>
      </c>
      <c r="L8" s="11">
        <f t="shared" si="1"/>
        <v>25</v>
      </c>
      <c r="M8" s="10">
        <v>85.38</v>
      </c>
      <c r="N8" s="11">
        <f t="shared" si="2"/>
        <v>17.955024595924105</v>
      </c>
      <c r="O8" s="19">
        <v>2</v>
      </c>
      <c r="P8" s="32">
        <v>28.24</v>
      </c>
      <c r="Q8" s="38">
        <f t="shared" si="3"/>
        <v>148.24</v>
      </c>
      <c r="R8" s="11">
        <f t="shared" si="4"/>
        <v>25</v>
      </c>
      <c r="S8" s="12">
        <f t="shared" si="5"/>
        <v>74.8002626911622</v>
      </c>
      <c r="T8" s="7">
        <v>2</v>
      </c>
      <c r="U8" s="25" t="s">
        <v>31</v>
      </c>
      <c r="V8" s="26" t="s">
        <v>67</v>
      </c>
    </row>
    <row r="9" spans="1:22" s="5" customFormat="1" ht="31.5" customHeight="1">
      <c r="A9" s="4" t="s">
        <v>9</v>
      </c>
      <c r="B9" s="34" t="s">
        <v>75</v>
      </c>
      <c r="C9" s="27" t="s">
        <v>76</v>
      </c>
      <c r="D9" s="23" t="s">
        <v>88</v>
      </c>
      <c r="E9" s="23" t="s">
        <v>56</v>
      </c>
      <c r="F9" s="31" t="s">
        <v>25</v>
      </c>
      <c r="G9" s="24" t="s">
        <v>73</v>
      </c>
      <c r="H9" s="28">
        <v>8</v>
      </c>
      <c r="I9" s="10">
        <v>10</v>
      </c>
      <c r="J9" s="11">
        <f t="shared" si="0"/>
        <v>5.9523809523809526</v>
      </c>
      <c r="K9" s="9">
        <v>18.4</v>
      </c>
      <c r="L9" s="11">
        <f t="shared" si="1"/>
        <v>23.469387755102037</v>
      </c>
      <c r="M9" s="10">
        <v>72.18</v>
      </c>
      <c r="N9" s="11">
        <f t="shared" si="2"/>
        <v>21.238570241064004</v>
      </c>
      <c r="O9" s="19">
        <v>3</v>
      </c>
      <c r="P9" s="32">
        <v>10.41</v>
      </c>
      <c r="Q9" s="38">
        <f t="shared" si="3"/>
        <v>190.41</v>
      </c>
      <c r="R9" s="11">
        <f t="shared" si="4"/>
        <v>19.46326348406071</v>
      </c>
      <c r="S9" s="12">
        <f t="shared" si="5"/>
        <v>70.1236024326077</v>
      </c>
      <c r="T9" s="7">
        <v>3</v>
      </c>
      <c r="U9" s="25" t="s">
        <v>31</v>
      </c>
      <c r="V9" s="26" t="s">
        <v>84</v>
      </c>
    </row>
    <row r="10" spans="1:22" s="5" customFormat="1" ht="31.5" customHeight="1">
      <c r="A10" s="4" t="s">
        <v>11</v>
      </c>
      <c r="B10" s="34" t="s">
        <v>79</v>
      </c>
      <c r="C10" s="27" t="s">
        <v>85</v>
      </c>
      <c r="D10" s="23" t="s">
        <v>86</v>
      </c>
      <c r="E10" s="23" t="s">
        <v>56</v>
      </c>
      <c r="F10" s="31" t="s">
        <v>21</v>
      </c>
      <c r="G10" s="24" t="s">
        <v>57</v>
      </c>
      <c r="H10" s="28">
        <v>7</v>
      </c>
      <c r="I10" s="10">
        <v>9</v>
      </c>
      <c r="J10" s="11">
        <f t="shared" si="0"/>
        <v>5.357142857142857</v>
      </c>
      <c r="K10" s="9">
        <v>16</v>
      </c>
      <c r="L10" s="11">
        <f t="shared" si="1"/>
        <v>20.408163265306122</v>
      </c>
      <c r="M10" s="10">
        <v>68.04</v>
      </c>
      <c r="N10" s="11">
        <f t="shared" si="2"/>
        <v>22.530864197530864</v>
      </c>
      <c r="O10" s="19">
        <v>3</v>
      </c>
      <c r="P10" s="32">
        <v>27.7</v>
      </c>
      <c r="Q10" s="38">
        <f t="shared" si="3"/>
        <v>207.7</v>
      </c>
      <c r="R10" s="11">
        <f t="shared" si="4"/>
        <v>17.843042850264805</v>
      </c>
      <c r="S10" s="12">
        <f t="shared" si="5"/>
        <v>66.13921317024464</v>
      </c>
      <c r="T10" s="7">
        <v>4</v>
      </c>
      <c r="U10" s="25" t="s">
        <v>34</v>
      </c>
      <c r="V10" s="26" t="s">
        <v>67</v>
      </c>
    </row>
    <row r="11" spans="1:22" s="5" customFormat="1" ht="31.5" customHeight="1">
      <c r="A11" s="4" t="s">
        <v>10</v>
      </c>
      <c r="B11" s="34" t="s">
        <v>77</v>
      </c>
      <c r="C11" s="27" t="s">
        <v>78</v>
      </c>
      <c r="D11" s="23" t="s">
        <v>87</v>
      </c>
      <c r="E11" s="23" t="s">
        <v>56</v>
      </c>
      <c r="F11" s="29" t="s">
        <v>22</v>
      </c>
      <c r="G11" s="24" t="s">
        <v>73</v>
      </c>
      <c r="H11" s="28">
        <v>8</v>
      </c>
      <c r="I11" s="10">
        <v>11</v>
      </c>
      <c r="J11" s="11">
        <f t="shared" si="0"/>
        <v>6.5476190476190474</v>
      </c>
      <c r="K11" s="9">
        <v>17.2</v>
      </c>
      <c r="L11" s="11">
        <f t="shared" si="1"/>
        <v>21.93877551020408</v>
      </c>
      <c r="M11" s="10">
        <v>85.69</v>
      </c>
      <c r="N11" s="11">
        <f t="shared" si="2"/>
        <v>17.89006885284164</v>
      </c>
      <c r="O11" s="19">
        <v>3</v>
      </c>
      <c r="P11" s="32">
        <v>21.73</v>
      </c>
      <c r="Q11" s="38">
        <f t="shared" si="3"/>
        <v>201.73</v>
      </c>
      <c r="R11" s="11">
        <f t="shared" si="4"/>
        <v>18.37109007088683</v>
      </c>
      <c r="S11" s="12">
        <f t="shared" si="5"/>
        <v>64.74755348155159</v>
      </c>
      <c r="T11" s="7">
        <v>5</v>
      </c>
      <c r="U11" s="25" t="s">
        <v>34</v>
      </c>
      <c r="V11" s="26" t="s">
        <v>84</v>
      </c>
    </row>
    <row r="12" spans="1:22" s="5" customFormat="1" ht="31.5" customHeight="1">
      <c r="A12" s="4" t="s">
        <v>12</v>
      </c>
      <c r="B12" s="34" t="s">
        <v>80</v>
      </c>
      <c r="C12" s="27" t="s">
        <v>81</v>
      </c>
      <c r="D12" s="23" t="s">
        <v>82</v>
      </c>
      <c r="E12" s="23" t="s">
        <v>56</v>
      </c>
      <c r="F12" s="31" t="s">
        <v>23</v>
      </c>
      <c r="G12" s="24" t="s">
        <v>57</v>
      </c>
      <c r="H12" s="28">
        <v>7</v>
      </c>
      <c r="I12" s="10">
        <v>4</v>
      </c>
      <c r="J12" s="11">
        <f t="shared" si="0"/>
        <v>2.380952380952381</v>
      </c>
      <c r="K12" s="9">
        <v>19.1</v>
      </c>
      <c r="L12" s="11">
        <f t="shared" si="1"/>
        <v>24.362244897959187</v>
      </c>
      <c r="M12" s="10">
        <v>83.77</v>
      </c>
      <c r="N12" s="11">
        <f t="shared" si="2"/>
        <v>18.300107437029965</v>
      </c>
      <c r="O12" s="19">
        <v>4</v>
      </c>
      <c r="P12" s="32">
        <v>13.44</v>
      </c>
      <c r="Q12" s="38">
        <f t="shared" si="3"/>
        <v>253.44</v>
      </c>
      <c r="R12" s="11">
        <f t="shared" si="4"/>
        <v>14.622790404040405</v>
      </c>
      <c r="S12" s="12">
        <f t="shared" si="5"/>
        <v>59.66609511998193</v>
      </c>
      <c r="T12" s="7">
        <v>6</v>
      </c>
      <c r="U12" s="25" t="s">
        <v>34</v>
      </c>
      <c r="V12" s="26" t="s">
        <v>83</v>
      </c>
    </row>
    <row r="13" spans="3:21" ht="22.5" customHeight="1">
      <c r="C13" s="89" t="s">
        <v>14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2:10" ht="18.75">
      <c r="B14" s="97" t="s">
        <v>91</v>
      </c>
      <c r="C14" s="97"/>
      <c r="D14" s="97"/>
      <c r="E14" s="97"/>
      <c r="F14" s="97"/>
      <c r="G14" s="97"/>
      <c r="H14" s="97"/>
      <c r="I14" s="97"/>
      <c r="J14" s="97"/>
    </row>
    <row r="15" spans="2:10" ht="18">
      <c r="B15" s="98"/>
      <c r="C15" s="98"/>
      <c r="D15" s="98"/>
      <c r="E15" s="98"/>
      <c r="F15" s="98"/>
      <c r="G15" s="98"/>
      <c r="H15" s="99"/>
      <c r="I15" s="98"/>
      <c r="J15" s="98"/>
    </row>
    <row r="16" spans="2:10" ht="18">
      <c r="B16" s="98" t="s">
        <v>45</v>
      </c>
      <c r="C16" s="98" t="s">
        <v>94</v>
      </c>
      <c r="D16" s="98"/>
      <c r="E16" s="98"/>
      <c r="F16" s="98"/>
      <c r="G16" s="98"/>
      <c r="H16" s="99"/>
      <c r="I16" s="98"/>
      <c r="J16" s="98"/>
    </row>
    <row r="17" spans="2:10" ht="18">
      <c r="B17" s="98"/>
      <c r="C17" s="98" t="s">
        <v>67</v>
      </c>
      <c r="D17" s="98"/>
      <c r="E17" s="98"/>
      <c r="F17" s="98"/>
      <c r="G17" s="98"/>
      <c r="H17" s="99"/>
      <c r="I17" s="98"/>
      <c r="J17" s="98"/>
    </row>
    <row r="18" spans="2:10" ht="18">
      <c r="B18" s="98"/>
      <c r="C18" s="98" t="s">
        <v>83</v>
      </c>
      <c r="D18" s="98"/>
      <c r="E18" s="98"/>
      <c r="F18" s="98"/>
      <c r="G18" s="98"/>
      <c r="H18" s="99"/>
      <c r="I18" s="98"/>
      <c r="J18" s="98"/>
    </row>
    <row r="19" spans="2:10" ht="18">
      <c r="B19" s="98"/>
      <c r="C19" s="98" t="s">
        <v>92</v>
      </c>
      <c r="D19" s="98"/>
      <c r="E19" s="98"/>
      <c r="F19" s="98"/>
      <c r="G19" s="98"/>
      <c r="H19" s="99"/>
      <c r="I19" s="98"/>
      <c r="J19" s="98"/>
    </row>
    <row r="20" spans="2:10" ht="18">
      <c r="B20" s="98"/>
      <c r="C20" s="98" t="s">
        <v>93</v>
      </c>
      <c r="D20" s="98"/>
      <c r="E20" s="98"/>
      <c r="F20" s="98"/>
      <c r="G20" s="98"/>
      <c r="H20" s="99"/>
      <c r="I20" s="98"/>
      <c r="J20" s="98"/>
    </row>
  </sheetData>
  <sheetProtection/>
  <mergeCells count="32">
    <mergeCell ref="C13:U13"/>
    <mergeCell ref="B14:J14"/>
    <mergeCell ref="K4:L4"/>
    <mergeCell ref="M5:M6"/>
    <mergeCell ref="L5:L6"/>
    <mergeCell ref="F4:F6"/>
    <mergeCell ref="V4:V6"/>
    <mergeCell ref="O5:O6"/>
    <mergeCell ref="P5:P6"/>
    <mergeCell ref="G4:G6"/>
    <mergeCell ref="J5:J6"/>
    <mergeCell ref="I4:J4"/>
    <mergeCell ref="U4:U6"/>
    <mergeCell ref="H4:H6"/>
    <mergeCell ref="O4:R4"/>
    <mergeCell ref="N5:N6"/>
    <mergeCell ref="A1:T1"/>
    <mergeCell ref="A2:C2"/>
    <mergeCell ref="A4:A6"/>
    <mergeCell ref="B4:B6"/>
    <mergeCell ref="C4:C6"/>
    <mergeCell ref="S4:S6"/>
    <mergeCell ref="R5:R6"/>
    <mergeCell ref="M4:N4"/>
    <mergeCell ref="D4:D6"/>
    <mergeCell ref="I5:I6"/>
    <mergeCell ref="E2:G2"/>
    <mergeCell ref="A3:C3"/>
    <mergeCell ref="E4:E6"/>
    <mergeCell ref="Q5:Q6"/>
    <mergeCell ref="T4:T6"/>
    <mergeCell ref="K5:K6"/>
  </mergeCells>
  <printOptions horizontalCentered="1"/>
  <pageMargins left="0.1968503937007874" right="0.1968503937007874" top="0" bottom="0" header="0.11811023622047245" footer="0.11811023622047245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12" sqref="B12:K18"/>
    </sheetView>
  </sheetViews>
  <sheetFormatPr defaultColWidth="9.140625" defaultRowHeight="15"/>
  <cols>
    <col min="1" max="1" width="4.421875" style="6" customWidth="1"/>
    <col min="2" max="2" width="20.421875" style="2" customWidth="1"/>
    <col min="3" max="3" width="13.140625" style="2" customWidth="1"/>
    <col min="4" max="4" width="19.28125" style="2" customWidth="1"/>
    <col min="5" max="5" width="24.140625" style="2" customWidth="1"/>
    <col min="6" max="6" width="74.8515625" style="2" hidden="1" customWidth="1"/>
    <col min="7" max="7" width="23.28125" style="2" customWidth="1"/>
    <col min="8" max="8" width="6.140625" style="3" customWidth="1"/>
    <col min="9" max="18" width="7.140625" style="2" customWidth="1"/>
    <col min="19" max="19" width="9.7109375" style="2" customWidth="1"/>
    <col min="20" max="20" width="5.7109375" style="2" customWidth="1"/>
    <col min="21" max="21" width="16.00390625" style="2" customWidth="1"/>
    <col min="22" max="22" width="37.28125" style="2" customWidth="1"/>
    <col min="23" max="26" width="17.421875" style="2" hidden="1" customWidth="1"/>
    <col min="27" max="29" width="9.140625" style="2" hidden="1" customWidth="1"/>
    <col min="30" max="16384" width="9.140625" style="2" customWidth="1"/>
  </cols>
  <sheetData>
    <row r="1" spans="1:21" s="1" customFormat="1" ht="27.75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15"/>
    </row>
    <row r="2" spans="1:8" ht="22.5" customHeight="1">
      <c r="A2" s="54" t="s">
        <v>50</v>
      </c>
      <c r="B2" s="54"/>
      <c r="C2" s="54"/>
      <c r="D2" s="16"/>
      <c r="E2" s="55" t="s">
        <v>56</v>
      </c>
      <c r="F2" s="55"/>
      <c r="G2" s="56"/>
      <c r="H2" s="8"/>
    </row>
    <row r="3" spans="1:22" ht="24.75" customHeight="1">
      <c r="A3" s="82" t="s">
        <v>52</v>
      </c>
      <c r="B3" s="82"/>
      <c r="C3" s="82"/>
      <c r="D3" s="36"/>
      <c r="E3" s="36"/>
      <c r="F3" s="36"/>
      <c r="G3" s="37" t="s">
        <v>14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31" s="1" customFormat="1" ht="35.25" customHeight="1">
      <c r="A4" s="83" t="s">
        <v>4</v>
      </c>
      <c r="B4" s="86" t="s">
        <v>20</v>
      </c>
      <c r="C4" s="86" t="s">
        <v>18</v>
      </c>
      <c r="D4" s="72" t="s">
        <v>19</v>
      </c>
      <c r="E4" s="64" t="s">
        <v>5</v>
      </c>
      <c r="F4" s="72" t="s">
        <v>15</v>
      </c>
      <c r="G4" s="72" t="s">
        <v>44</v>
      </c>
      <c r="H4" s="64" t="s">
        <v>6</v>
      </c>
      <c r="I4" s="60" t="s">
        <v>26</v>
      </c>
      <c r="J4" s="60"/>
      <c r="K4" s="60" t="s">
        <v>16</v>
      </c>
      <c r="L4" s="60"/>
      <c r="M4" s="62" t="s">
        <v>47</v>
      </c>
      <c r="N4" s="63"/>
      <c r="O4" s="80" t="s">
        <v>43</v>
      </c>
      <c r="P4" s="81"/>
      <c r="Q4" s="81"/>
      <c r="R4" s="81"/>
      <c r="S4" s="71" t="s">
        <v>3</v>
      </c>
      <c r="T4" s="76" t="s">
        <v>2</v>
      </c>
      <c r="U4" s="76" t="s">
        <v>33</v>
      </c>
      <c r="V4" s="77" t="s">
        <v>32</v>
      </c>
      <c r="W4" s="94" t="s">
        <v>35</v>
      </c>
      <c r="X4" s="91" t="s">
        <v>36</v>
      </c>
      <c r="Y4" s="91" t="s">
        <v>37</v>
      </c>
      <c r="Z4" s="91" t="s">
        <v>14</v>
      </c>
      <c r="AD4" s="2"/>
      <c r="AE4" s="2"/>
    </row>
    <row r="5" spans="1:31" s="1" customFormat="1" ht="14.25" customHeight="1">
      <c r="A5" s="84"/>
      <c r="B5" s="87"/>
      <c r="C5" s="87"/>
      <c r="D5" s="73"/>
      <c r="E5" s="65"/>
      <c r="F5" s="73"/>
      <c r="G5" s="73"/>
      <c r="H5" s="65"/>
      <c r="I5" s="61" t="s">
        <v>0</v>
      </c>
      <c r="J5" s="71" t="s">
        <v>1</v>
      </c>
      <c r="K5" s="75" t="s">
        <v>17</v>
      </c>
      <c r="L5" s="71" t="s">
        <v>1</v>
      </c>
      <c r="M5" s="75" t="s">
        <v>17</v>
      </c>
      <c r="N5" s="71" t="s">
        <v>1</v>
      </c>
      <c r="O5" s="48" t="s">
        <v>38</v>
      </c>
      <c r="P5" s="48" t="s">
        <v>39</v>
      </c>
      <c r="Q5" s="78" t="s">
        <v>40</v>
      </c>
      <c r="R5" s="71" t="s">
        <v>1</v>
      </c>
      <c r="S5" s="71"/>
      <c r="T5" s="76"/>
      <c r="U5" s="76"/>
      <c r="V5" s="77"/>
      <c r="W5" s="95"/>
      <c r="X5" s="92"/>
      <c r="Y5" s="92"/>
      <c r="Z5" s="92"/>
      <c r="AD5" s="2"/>
      <c r="AE5" s="2"/>
    </row>
    <row r="6" spans="1:31" s="1" customFormat="1" ht="28.5" customHeight="1">
      <c r="A6" s="85"/>
      <c r="B6" s="88"/>
      <c r="C6" s="88"/>
      <c r="D6" s="74"/>
      <c r="E6" s="66"/>
      <c r="F6" s="74"/>
      <c r="G6" s="74"/>
      <c r="H6" s="66"/>
      <c r="I6" s="61"/>
      <c r="J6" s="71"/>
      <c r="K6" s="75"/>
      <c r="L6" s="71"/>
      <c r="M6" s="75"/>
      <c r="N6" s="71"/>
      <c r="O6" s="49"/>
      <c r="P6" s="49"/>
      <c r="Q6" s="79"/>
      <c r="R6" s="71"/>
      <c r="S6" s="71"/>
      <c r="T6" s="76"/>
      <c r="U6" s="76"/>
      <c r="V6" s="77"/>
      <c r="W6" s="96"/>
      <c r="X6" s="93"/>
      <c r="Y6" s="93"/>
      <c r="Z6" s="93"/>
      <c r="AD6" s="2"/>
      <c r="AE6" s="2"/>
    </row>
    <row r="7" spans="1:31" s="5" customFormat="1" ht="31.5" customHeight="1">
      <c r="A7" s="4" t="s">
        <v>7</v>
      </c>
      <c r="B7" s="41" t="s">
        <v>59</v>
      </c>
      <c r="C7" s="41" t="s">
        <v>54</v>
      </c>
      <c r="D7" s="41" t="s">
        <v>55</v>
      </c>
      <c r="E7" s="41" t="s">
        <v>56</v>
      </c>
      <c r="F7" s="42" t="s">
        <v>27</v>
      </c>
      <c r="G7" s="43" t="s">
        <v>57</v>
      </c>
      <c r="H7" s="28">
        <v>8</v>
      </c>
      <c r="I7" s="10">
        <v>10</v>
      </c>
      <c r="J7" s="11">
        <f>25*I7/42</f>
        <v>5.9523809523809526</v>
      </c>
      <c r="K7" s="9">
        <v>15.7</v>
      </c>
      <c r="L7" s="11">
        <f>25*K7/MAX($K$7:$K$10)</f>
        <v>21.92737430167598</v>
      </c>
      <c r="M7" s="10">
        <v>32.28</v>
      </c>
      <c r="N7" s="11">
        <f>25*MIN($M$7:$M$10)/M7</f>
        <v>25</v>
      </c>
      <c r="O7" s="19">
        <v>2</v>
      </c>
      <c r="P7" s="32">
        <v>0.38</v>
      </c>
      <c r="Q7" s="38">
        <v>120.38</v>
      </c>
      <c r="R7" s="11">
        <f>25*MIN($Q$7:$Q$10)/Q7</f>
        <v>25</v>
      </c>
      <c r="S7" s="12">
        <f>SUM(J7,L7,N7,R7)</f>
        <v>77.87975525405693</v>
      </c>
      <c r="T7" s="7">
        <v>1</v>
      </c>
      <c r="U7" s="25" t="s">
        <v>30</v>
      </c>
      <c r="V7" s="26" t="s">
        <v>67</v>
      </c>
      <c r="W7" s="20"/>
      <c r="X7" s="18"/>
      <c r="Y7" s="18"/>
      <c r="Z7" s="18"/>
      <c r="AA7" s="18">
        <v>1</v>
      </c>
      <c r="AB7" s="5">
        <v>4</v>
      </c>
      <c r="AD7" s="2"/>
      <c r="AE7" s="2"/>
    </row>
    <row r="8" spans="1:31" s="5" customFormat="1" ht="31.5" customHeight="1">
      <c r="A8" s="4" t="s">
        <v>8</v>
      </c>
      <c r="B8" s="41" t="s">
        <v>60</v>
      </c>
      <c r="C8" s="41" t="s">
        <v>62</v>
      </c>
      <c r="D8" s="41" t="s">
        <v>63</v>
      </c>
      <c r="E8" s="41" t="s">
        <v>56</v>
      </c>
      <c r="F8" s="44" t="s">
        <v>24</v>
      </c>
      <c r="G8" s="43" t="s">
        <v>57</v>
      </c>
      <c r="H8" s="28">
        <v>7</v>
      </c>
      <c r="I8" s="10">
        <v>9</v>
      </c>
      <c r="J8" s="11">
        <f>25*I8/42</f>
        <v>5.357142857142857</v>
      </c>
      <c r="K8" s="9">
        <v>17.9</v>
      </c>
      <c r="L8" s="11">
        <f>25*K8/MAX($K$7:$K$10)</f>
        <v>25</v>
      </c>
      <c r="M8" s="10">
        <v>45.32</v>
      </c>
      <c r="N8" s="11">
        <f>25*MIN($M$7:$M$10)/M8</f>
        <v>17.806707855251545</v>
      </c>
      <c r="O8" s="19">
        <v>2</v>
      </c>
      <c r="P8" s="32">
        <v>0.39</v>
      </c>
      <c r="Q8" s="38">
        <v>120.39</v>
      </c>
      <c r="R8" s="11">
        <f>25*MIN($Q$7:$Q$10)/Q8</f>
        <v>24.997923415566078</v>
      </c>
      <c r="S8" s="12">
        <f>SUM(J8,L8,N8,R8)</f>
        <v>73.16177412796048</v>
      </c>
      <c r="T8" s="7">
        <v>2</v>
      </c>
      <c r="U8" s="25" t="s">
        <v>31</v>
      </c>
      <c r="V8" s="26" t="s">
        <v>67</v>
      </c>
      <c r="W8" s="20"/>
      <c r="X8" s="18"/>
      <c r="Y8" s="18"/>
      <c r="Z8" s="18"/>
      <c r="AA8" s="18"/>
      <c r="AD8" s="2"/>
      <c r="AE8" s="2"/>
    </row>
    <row r="9" spans="1:31" s="5" customFormat="1" ht="31.5" customHeight="1">
      <c r="A9" s="4" t="s">
        <v>9</v>
      </c>
      <c r="B9" s="41" t="s">
        <v>61</v>
      </c>
      <c r="C9" s="41" t="s">
        <v>64</v>
      </c>
      <c r="D9" s="41" t="s">
        <v>65</v>
      </c>
      <c r="E9" s="41" t="s">
        <v>56</v>
      </c>
      <c r="F9" s="44" t="s">
        <v>24</v>
      </c>
      <c r="G9" s="43" t="s">
        <v>66</v>
      </c>
      <c r="H9" s="28">
        <v>8</v>
      </c>
      <c r="I9" s="10">
        <v>15.5</v>
      </c>
      <c r="J9" s="11">
        <f>25*I9/42</f>
        <v>9.226190476190476</v>
      </c>
      <c r="K9" s="9">
        <v>15.5</v>
      </c>
      <c r="L9" s="11">
        <f>25*K9/MAX($K$7:$K$10)</f>
        <v>21.648044692737432</v>
      </c>
      <c r="M9" s="10">
        <v>61.18</v>
      </c>
      <c r="N9" s="11">
        <f>25*MIN($M$7:$M$10)/M9</f>
        <v>13.190585158548545</v>
      </c>
      <c r="O9" s="19">
        <v>2</v>
      </c>
      <c r="P9" s="32">
        <v>0.48</v>
      </c>
      <c r="Q9" s="38">
        <f>O9*60+P9</f>
        <v>120.48</v>
      </c>
      <c r="R9" s="11">
        <f>25*MIN($Q$7:$Q$10)/Q9</f>
        <v>24.979249667994686</v>
      </c>
      <c r="S9" s="12">
        <f>SUM(J9,L9,N9,R9)</f>
        <v>69.04406999547115</v>
      </c>
      <c r="T9" s="7">
        <v>3</v>
      </c>
      <c r="U9" s="25" t="s">
        <v>31</v>
      </c>
      <c r="V9" s="26" t="s">
        <v>68</v>
      </c>
      <c r="W9" s="20"/>
      <c r="X9" s="18"/>
      <c r="Y9" s="18"/>
      <c r="Z9" s="18"/>
      <c r="AA9" s="18"/>
      <c r="AD9" s="2"/>
      <c r="AE9" s="2"/>
    </row>
    <row r="10" spans="1:31" s="5" customFormat="1" ht="31.5" customHeight="1">
      <c r="A10" s="4" t="s">
        <v>10</v>
      </c>
      <c r="B10" s="41" t="s">
        <v>58</v>
      </c>
      <c r="C10" s="41" t="s">
        <v>54</v>
      </c>
      <c r="D10" s="41" t="s">
        <v>55</v>
      </c>
      <c r="E10" s="41" t="s">
        <v>56</v>
      </c>
      <c r="F10" s="44" t="s">
        <v>24</v>
      </c>
      <c r="G10" s="43" t="s">
        <v>57</v>
      </c>
      <c r="H10" s="28">
        <v>7</v>
      </c>
      <c r="I10" s="10">
        <v>11</v>
      </c>
      <c r="J10" s="11">
        <f>25*I10/42</f>
        <v>6.5476190476190474</v>
      </c>
      <c r="K10" s="9">
        <v>16</v>
      </c>
      <c r="L10" s="11">
        <f>25*K10/MAX($K$7:$K$10)</f>
        <v>22.346368715083802</v>
      </c>
      <c r="M10" s="10">
        <v>59.76</v>
      </c>
      <c r="N10" s="11">
        <f>25*MIN($M$7:$M$10)/M10</f>
        <v>13.504016064257028</v>
      </c>
      <c r="O10" s="19">
        <v>2</v>
      </c>
      <c r="P10" s="32">
        <v>0.56</v>
      </c>
      <c r="Q10" s="38">
        <f>O10*60+P10</f>
        <v>120.56</v>
      </c>
      <c r="R10" s="11">
        <f>25*MIN($Q$7:$Q$10)/Q10</f>
        <v>24.96267418712674</v>
      </c>
      <c r="S10" s="12">
        <f>SUM(J10,L10,N10,R10)</f>
        <v>67.36067801408662</v>
      </c>
      <c r="T10" s="7">
        <v>4</v>
      </c>
      <c r="U10" s="25" t="s">
        <v>34</v>
      </c>
      <c r="V10" s="26" t="s">
        <v>67</v>
      </c>
      <c r="W10" s="20"/>
      <c r="X10" s="18"/>
      <c r="Y10" s="18"/>
      <c r="Z10" s="18"/>
      <c r="AA10" s="18"/>
      <c r="AD10" s="2"/>
      <c r="AE10" s="2"/>
    </row>
    <row r="11" spans="1:22" ht="36" customHeight="1">
      <c r="A11" s="2"/>
      <c r="C11" s="89" t="s">
        <v>14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4"/>
    </row>
    <row r="12" spans="2:22" ht="15.75" customHeight="1">
      <c r="B12" s="97" t="s">
        <v>69</v>
      </c>
      <c r="C12" s="97"/>
      <c r="D12" s="97"/>
      <c r="E12" s="97"/>
      <c r="F12" s="97"/>
      <c r="G12" s="97"/>
      <c r="H12" s="97"/>
      <c r="I12" s="97"/>
      <c r="J12" s="97"/>
      <c r="K12" s="97"/>
      <c r="V12" s="14"/>
    </row>
    <row r="13" spans="2:11" ht="18">
      <c r="B13" s="98"/>
      <c r="C13" s="98"/>
      <c r="D13" s="98"/>
      <c r="E13" s="98"/>
      <c r="F13" s="98"/>
      <c r="G13" s="98"/>
      <c r="H13" s="99"/>
      <c r="I13" s="98"/>
      <c r="J13" s="98"/>
      <c r="K13" s="98"/>
    </row>
    <row r="14" spans="2:11" ht="18">
      <c r="B14" s="98" t="s">
        <v>45</v>
      </c>
      <c r="C14" s="98" t="s">
        <v>94</v>
      </c>
      <c r="D14" s="98"/>
      <c r="E14" s="98"/>
      <c r="F14" s="98"/>
      <c r="G14" s="98"/>
      <c r="H14" s="99"/>
      <c r="I14" s="98"/>
      <c r="J14" s="98"/>
      <c r="K14" s="98"/>
    </row>
    <row r="15" spans="2:11" ht="18">
      <c r="B15" s="98"/>
      <c r="C15" s="98" t="s">
        <v>67</v>
      </c>
      <c r="D15" s="98"/>
      <c r="E15" s="98"/>
      <c r="F15" s="98"/>
      <c r="G15" s="98"/>
      <c r="H15" s="99"/>
      <c r="I15" s="98"/>
      <c r="J15" s="98"/>
      <c r="K15" s="98"/>
    </row>
    <row r="16" spans="2:11" ht="18">
      <c r="B16" s="98"/>
      <c r="C16" s="98" t="s">
        <v>83</v>
      </c>
      <c r="D16" s="98"/>
      <c r="E16" s="98"/>
      <c r="F16" s="98"/>
      <c r="G16" s="98"/>
      <c r="H16" s="99"/>
      <c r="I16" s="98"/>
      <c r="J16" s="98"/>
      <c r="K16" s="98"/>
    </row>
    <row r="17" spans="2:11" ht="18">
      <c r="B17" s="98"/>
      <c r="C17" s="98" t="s">
        <v>92</v>
      </c>
      <c r="D17" s="98"/>
      <c r="E17" s="98"/>
      <c r="F17" s="98"/>
      <c r="G17" s="98"/>
      <c r="H17" s="99"/>
      <c r="I17" s="98"/>
      <c r="J17" s="98"/>
      <c r="K17" s="98"/>
    </row>
    <row r="18" spans="2:11" ht="18">
      <c r="B18" s="98"/>
      <c r="C18" s="98" t="s">
        <v>93</v>
      </c>
      <c r="D18" s="98"/>
      <c r="E18" s="98"/>
      <c r="F18" s="98"/>
      <c r="G18" s="98"/>
      <c r="H18" s="99"/>
      <c r="I18" s="98"/>
      <c r="J18" s="98"/>
      <c r="K18" s="98"/>
    </row>
  </sheetData>
  <sheetProtection/>
  <mergeCells count="36">
    <mergeCell ref="Z4:Z6"/>
    <mergeCell ref="W4:W6"/>
    <mergeCell ref="Y4:Y6"/>
    <mergeCell ref="X4:X6"/>
    <mergeCell ref="V4:V6"/>
    <mergeCell ref="K4:L4"/>
    <mergeCell ref="M5:M6"/>
    <mergeCell ref="L5:L6"/>
    <mergeCell ref="O5:O6"/>
    <mergeCell ref="B12:K12"/>
    <mergeCell ref="C11:U11"/>
    <mergeCell ref="U4:U6"/>
    <mergeCell ref="S4:S6"/>
    <mergeCell ref="O4:R4"/>
    <mergeCell ref="R5:R6"/>
    <mergeCell ref="Q5:Q6"/>
    <mergeCell ref="N5:N6"/>
    <mergeCell ref="H4:H6"/>
    <mergeCell ref="K5:K6"/>
    <mergeCell ref="E4:E6"/>
    <mergeCell ref="G4:G6"/>
    <mergeCell ref="D4:D6"/>
    <mergeCell ref="F4:F6"/>
    <mergeCell ref="J5:J6"/>
    <mergeCell ref="I4:J4"/>
    <mergeCell ref="I5:I6"/>
    <mergeCell ref="E2:G2"/>
    <mergeCell ref="A3:C3"/>
    <mergeCell ref="A1:T1"/>
    <mergeCell ref="A2:C2"/>
    <mergeCell ref="A4:A6"/>
    <mergeCell ref="B4:B6"/>
    <mergeCell ref="C4:C6"/>
    <mergeCell ref="P5:P6"/>
    <mergeCell ref="M4:N4"/>
    <mergeCell ref="T4:T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2023-11-21T06:23:41Z</cp:lastPrinted>
  <dcterms:created xsi:type="dcterms:W3CDTF">2012-12-21T07:11:44Z</dcterms:created>
  <dcterms:modified xsi:type="dcterms:W3CDTF">2023-11-21T06:24:43Z</dcterms:modified>
  <cp:category/>
  <cp:version/>
  <cp:contentType/>
  <cp:contentStatus/>
</cp:coreProperties>
</file>